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lfrezier\Downloads\"/>
    </mc:Choice>
  </mc:AlternateContent>
  <xr:revisionPtr revIDLastSave="0" documentId="8_{BCCF76BF-EF87-4699-8650-3B1EC4EDD62C}" xr6:coauthVersionLast="47" xr6:coauthVersionMax="47" xr10:uidLastSave="{00000000-0000-0000-0000-000000000000}"/>
  <bookViews>
    <workbookView xWindow="-120" yWindow="-120" windowWidth="20730" windowHeight="11040" activeTab="1" xr2:uid="{82CAB871-8D57-4432-8B50-33351BE7C077}"/>
  </bookViews>
  <sheets>
    <sheet name="Planning Aquensis" sheetId="1" r:id="rId1"/>
    <sheet name="Planning Camping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Y43" i="2" l="1"/>
  <c r="Y44" i="2" s="1"/>
  <c r="Y45" i="2" s="1"/>
  <c r="Y46" i="2" s="1"/>
  <c r="Y47" i="2" s="1"/>
  <c r="Y48" i="2" s="1"/>
  <c r="Y49" i="2" s="1"/>
  <c r="V43" i="2"/>
  <c r="V44" i="2" s="1"/>
  <c r="V45" i="2" s="1"/>
  <c r="V46" i="2" s="1"/>
  <c r="V47" i="2" s="1"/>
  <c r="V48" i="2" s="1"/>
  <c r="V49" i="2" s="1"/>
  <c r="AB43" i="2" l="1"/>
  <c r="AB44" i="2" s="1"/>
  <c r="AB45" i="2" s="1"/>
  <c r="AB46" i="2" s="1"/>
  <c r="AB47" i="2" s="1"/>
  <c r="AB48" i="2" s="1"/>
  <c r="AB49" i="2" s="1"/>
  <c r="S43" i="2"/>
  <c r="S44" i="2" s="1"/>
  <c r="S45" i="2" s="1"/>
  <c r="S46" i="2" s="1"/>
  <c r="S47" i="2" s="1"/>
  <c r="S48" i="2" s="1"/>
  <c r="S49" i="2" s="1"/>
  <c r="M43" i="2"/>
  <c r="J43" i="2"/>
  <c r="J44" i="2" s="1"/>
  <c r="J45" i="2" s="1"/>
  <c r="J46" i="2" s="1"/>
  <c r="J47" i="2" s="1"/>
  <c r="J48" i="2" s="1"/>
  <c r="J49" i="2" s="1"/>
  <c r="G43" i="2"/>
  <c r="G44" i="2" s="1"/>
  <c r="G45" i="2" s="1"/>
  <c r="G46" i="2" s="1"/>
  <c r="G47" i="2" s="1"/>
  <c r="G48" i="2" s="1"/>
  <c r="G49" i="2" s="1"/>
  <c r="D43" i="2"/>
  <c r="D44" i="2" s="1"/>
  <c r="D45" i="2" s="1"/>
  <c r="D46" i="2" s="1"/>
  <c r="D47" i="2" s="1"/>
  <c r="D48" i="2" s="1"/>
  <c r="D49" i="2" s="1"/>
  <c r="S32" i="2"/>
  <c r="S33" i="2" s="1"/>
  <c r="S36" i="2" s="1"/>
  <c r="S37" i="2" s="1"/>
  <c r="D32" i="2"/>
  <c r="D33" i="2" s="1"/>
  <c r="D36" i="2" s="1"/>
  <c r="D37" i="2" s="1"/>
  <c r="AB31" i="2"/>
  <c r="Y31" i="2"/>
  <c r="V31" i="2"/>
  <c r="V32" i="2" s="1"/>
  <c r="V33" i="2" s="1"/>
  <c r="V36" i="2" s="1"/>
  <c r="V37" i="2" s="1"/>
  <c r="S31" i="2"/>
  <c r="D31" i="2"/>
  <c r="G19" i="2"/>
  <c r="G18" i="2"/>
  <c r="D18" i="2"/>
  <c r="D19" i="2" s="1"/>
  <c r="AB17" i="2"/>
  <c r="AB18" i="2" s="1"/>
  <c r="Y17" i="2"/>
  <c r="V17" i="2"/>
  <c r="V18" i="2" s="1"/>
  <c r="V19" i="2" s="1"/>
  <c r="V20" i="2" s="1"/>
  <c r="V21" i="2" s="1"/>
  <c r="V22" i="2" s="1"/>
  <c r="V23" i="2" s="1"/>
  <c r="S17" i="2"/>
  <c r="S20" i="2" s="1"/>
  <c r="M17" i="2"/>
  <c r="M18" i="2" s="1"/>
  <c r="J17" i="2"/>
  <c r="J18" i="2" s="1"/>
  <c r="J19" i="2" s="1"/>
  <c r="J20" i="2" s="1"/>
  <c r="J21" i="2" s="1"/>
  <c r="J22" i="2" s="1"/>
  <c r="G17" i="2"/>
  <c r="D17" i="2"/>
  <c r="D20" i="2" s="1"/>
  <c r="M6" i="2"/>
  <c r="G6" i="2"/>
  <c r="AB5" i="2"/>
  <c r="AB6" i="2" s="1"/>
  <c r="Y5" i="2"/>
  <c r="Y6" i="2" s="1"/>
  <c r="Y7" i="2" s="1"/>
  <c r="Y8" i="2" s="1"/>
  <c r="Y9" i="2" s="1"/>
  <c r="Y10" i="2" s="1"/>
  <c r="Y11" i="2" s="1"/>
  <c r="V5" i="2"/>
  <c r="V6" i="2" s="1"/>
  <c r="V7" i="2" s="1"/>
  <c r="S5" i="2"/>
  <c r="S6" i="2" s="1"/>
  <c r="S7" i="2" s="1"/>
  <c r="S8" i="2" s="1"/>
  <c r="S9" i="2" s="1"/>
  <c r="S10" i="2" s="1"/>
  <c r="S11" i="2" s="1"/>
  <c r="M5" i="2"/>
  <c r="J5" i="2"/>
  <c r="J6" i="2" s="1"/>
  <c r="G5" i="2"/>
  <c r="D5" i="2"/>
  <c r="D6" i="2" s="1"/>
  <c r="D7" i="2" s="1"/>
  <c r="D8" i="2" s="1"/>
  <c r="D9" i="2" s="1"/>
  <c r="D10" i="2" s="1"/>
  <c r="D11" i="2" s="1"/>
  <c r="J66" i="1"/>
  <c r="H66" i="1"/>
  <c r="F66" i="1"/>
  <c r="E66" i="1"/>
  <c r="D58" i="1"/>
  <c r="D63" i="1" s="1"/>
  <c r="D68" i="1" s="1"/>
  <c r="D69" i="1" s="1"/>
  <c r="D70" i="1" s="1"/>
  <c r="D71" i="1" s="1"/>
  <c r="D72" i="1" s="1"/>
  <c r="D73" i="1" s="1"/>
  <c r="D74" i="1" s="1"/>
  <c r="D75" i="1" s="1"/>
  <c r="H40" i="1"/>
  <c r="H48" i="1" s="1"/>
  <c r="F40" i="1"/>
  <c r="F48" i="1" s="1"/>
  <c r="E40" i="1"/>
  <c r="E48" i="1" s="1"/>
  <c r="J39" i="1"/>
  <c r="J40" i="1" s="1"/>
  <c r="J41" i="1" s="1"/>
  <c r="I39" i="1"/>
  <c r="I47" i="1" s="1"/>
  <c r="H39" i="1"/>
  <c r="H47" i="1" s="1"/>
  <c r="G39" i="1"/>
  <c r="F39" i="1"/>
  <c r="F47" i="1" s="1"/>
  <c r="E39" i="1"/>
  <c r="E47" i="1" s="1"/>
  <c r="I26" i="1"/>
  <c r="H26" i="1"/>
  <c r="F26" i="1"/>
  <c r="E26" i="1"/>
  <c r="J20" i="1"/>
  <c r="J21" i="1" s="1"/>
  <c r="J22" i="1" s="1"/>
  <c r="J26" i="1" s="1"/>
  <c r="J27" i="1" s="1"/>
  <c r="J28" i="1" s="1"/>
  <c r="J29" i="1" s="1"/>
  <c r="G20" i="1"/>
  <c r="G21" i="1" s="1"/>
  <c r="G22" i="1" s="1"/>
  <c r="G26" i="1" s="1"/>
  <c r="G27" i="1" s="1"/>
  <c r="G28" i="1" s="1"/>
  <c r="G29" i="1" s="1"/>
  <c r="I13" i="1"/>
  <c r="H13" i="1"/>
  <c r="F13" i="1"/>
  <c r="E13" i="1"/>
  <c r="J6" i="1"/>
  <c r="J7" i="1" s="1"/>
  <c r="J8" i="1" s="1"/>
  <c r="J9" i="1" s="1"/>
  <c r="J10" i="1" s="1"/>
  <c r="J13" i="1" s="1"/>
  <c r="J5" i="1"/>
  <c r="G5" i="1"/>
  <c r="G6" i="1" s="1"/>
  <c r="D5" i="1"/>
  <c r="D6" i="1" s="1"/>
  <c r="D7" i="1" s="1"/>
  <c r="D8" i="1" s="1"/>
  <c r="D9" i="1" s="1"/>
  <c r="D10" i="1" s="1"/>
  <c r="Y18" i="2" l="1"/>
  <c r="Y19" i="2" s="1"/>
  <c r="Y20" i="2" s="1"/>
  <c r="Y21" i="2" s="1"/>
  <c r="Y22" i="2" s="1"/>
  <c r="Y23" i="2" s="1"/>
  <c r="G40" i="1"/>
  <c r="G41" i="1" s="1"/>
  <c r="G42" i="1" s="1"/>
  <c r="G47" i="1" s="1"/>
  <c r="G48" i="1" s="1"/>
  <c r="G49" i="1" s="1"/>
  <c r="M44" i="2"/>
  <c r="M45" i="2" s="1"/>
  <c r="M46" i="2" s="1"/>
  <c r="M47" i="2" s="1"/>
  <c r="M48" i="2" s="1"/>
  <c r="M49" i="2" s="1"/>
  <c r="J7" i="2"/>
  <c r="J8" i="2" s="1"/>
  <c r="J9" i="2" s="1"/>
  <c r="J10" i="2" s="1"/>
  <c r="J11" i="2" s="1"/>
  <c r="AB19" i="2"/>
  <c r="AB20" i="2" s="1"/>
  <c r="AB21" i="2" s="1"/>
  <c r="AB22" i="2" s="1"/>
  <c r="AB23" i="2" s="1"/>
  <c r="D13" i="1"/>
  <c r="D17" i="1" s="1"/>
  <c r="D19" i="1" s="1"/>
  <c r="D20" i="1" s="1"/>
  <c r="D21" i="1" s="1"/>
  <c r="D22" i="1" s="1"/>
  <c r="D23" i="1" s="1"/>
  <c r="D11" i="1"/>
  <c r="D12" i="1" s="1"/>
  <c r="J23" i="2"/>
  <c r="J24" i="2" s="1"/>
  <c r="J30" i="2"/>
  <c r="AB7" i="2"/>
  <c r="AB8" i="2" s="1"/>
  <c r="AB9" i="2" s="1"/>
  <c r="AB10" i="2" s="1"/>
  <c r="AB11" i="2" s="1"/>
  <c r="D21" i="2"/>
  <c r="D22" i="2" s="1"/>
  <c r="D23" i="2"/>
  <c r="G7" i="1"/>
  <c r="G8" i="1" s="1"/>
  <c r="G9" i="1" s="1"/>
  <c r="G10" i="1" s="1"/>
  <c r="G13" i="1" s="1"/>
  <c r="Y38" i="2"/>
  <c r="J42" i="1"/>
  <c r="J47" i="1" s="1"/>
  <c r="J48" i="1" s="1"/>
  <c r="J49" i="1" s="1"/>
  <c r="J50" i="1"/>
  <c r="M19" i="2"/>
  <c r="M20" i="2" s="1"/>
  <c r="M21" i="2" s="1"/>
  <c r="M22" i="2" s="1"/>
  <c r="S23" i="2"/>
  <c r="S21" i="2"/>
  <c r="S22" i="2" s="1"/>
  <c r="Y32" i="2"/>
  <c r="Y33" i="2" s="1"/>
  <c r="Y36" i="2" s="1"/>
  <c r="Y37" i="2" s="1"/>
  <c r="V38" i="2"/>
  <c r="G50" i="2"/>
  <c r="G30" i="1"/>
  <c r="S18" i="2"/>
  <c r="S19" i="2" s="1"/>
  <c r="V24" i="2"/>
  <c r="AB32" i="2"/>
  <c r="AB33" i="2" s="1"/>
  <c r="AB36" i="2" s="1"/>
  <c r="AB37" i="2" s="1"/>
  <c r="J50" i="2"/>
  <c r="G7" i="2"/>
  <c r="G8" i="2" s="1"/>
  <c r="G9" i="2" s="1"/>
  <c r="G10" i="2" s="1"/>
  <c r="G11" i="2" s="1"/>
  <c r="V8" i="2"/>
  <c r="V9" i="2" s="1"/>
  <c r="V10" i="2" s="1"/>
  <c r="V11" i="2" s="1"/>
  <c r="G20" i="2"/>
  <c r="G21" i="2" s="1"/>
  <c r="G22" i="2" s="1"/>
  <c r="J30" i="1"/>
  <c r="M7" i="2"/>
  <c r="M8" i="2" s="1"/>
  <c r="M9" i="2" s="1"/>
  <c r="M10" i="2" s="1"/>
  <c r="M11" i="2" s="1"/>
  <c r="V50" i="2"/>
  <c r="Y50" i="2"/>
  <c r="AB50" i="2"/>
  <c r="J14" i="1"/>
  <c r="D59" i="1"/>
  <c r="Y12" i="2"/>
  <c r="V12" i="2" l="1"/>
  <c r="M50" i="2"/>
  <c r="N50" i="2"/>
  <c r="G50" i="1"/>
  <c r="K50" i="1" s="1"/>
  <c r="K30" i="1"/>
  <c r="AB12" i="2"/>
  <c r="Y24" i="2"/>
  <c r="M30" i="2"/>
  <c r="M23" i="2"/>
  <c r="M24" i="2" s="1"/>
  <c r="J31" i="2"/>
  <c r="J32" i="2" s="1"/>
  <c r="J33" i="2" s="1"/>
  <c r="J34" i="2" s="1"/>
  <c r="J35" i="2" s="1"/>
  <c r="J36" i="2" s="1"/>
  <c r="J37" i="2" s="1"/>
  <c r="AC12" i="2"/>
  <c r="D26" i="1"/>
  <c r="D27" i="1" s="1"/>
  <c r="D28" i="1" s="1"/>
  <c r="D29" i="1" s="1"/>
  <c r="D34" i="1" s="1"/>
  <c r="D35" i="1" s="1"/>
  <c r="D36" i="1" s="1"/>
  <c r="D37" i="1" s="1"/>
  <c r="D38" i="1" s="1"/>
  <c r="D39" i="1" s="1"/>
  <c r="D40" i="1" s="1"/>
  <c r="D41" i="1" s="1"/>
  <c r="D42" i="1" s="1"/>
  <c r="D43" i="1" s="1"/>
  <c r="D44" i="1" s="1"/>
  <c r="D45" i="1" s="1"/>
  <c r="D46" i="1" s="1"/>
  <c r="D47" i="1" s="1"/>
  <c r="D48" i="1" s="1"/>
  <c r="D49" i="1" s="1"/>
  <c r="D24" i="1"/>
  <c r="D25" i="1" s="1"/>
  <c r="AB24" i="2"/>
  <c r="AC50" i="2"/>
  <c r="G14" i="1"/>
  <c r="K14" i="1" s="1"/>
  <c r="G12" i="2"/>
  <c r="J12" i="2"/>
  <c r="AB38" i="2"/>
  <c r="AC38" i="2" s="1"/>
  <c r="G30" i="2"/>
  <c r="G23" i="2"/>
  <c r="G24" i="2"/>
  <c r="N24" i="2" s="1"/>
  <c r="M12" i="2"/>
  <c r="K52" i="1" l="1"/>
  <c r="AC24" i="2"/>
  <c r="AC52" i="2"/>
  <c r="AC54" i="2"/>
  <c r="AC26" i="2"/>
  <c r="G31" i="2"/>
  <c r="G32" i="2" s="1"/>
  <c r="G33" i="2" s="1"/>
  <c r="G34" i="2" s="1"/>
  <c r="G35" i="2" s="1"/>
  <c r="G36" i="2" s="1"/>
  <c r="G37" i="2" s="1"/>
  <c r="J38" i="2"/>
  <c r="N12" i="2"/>
  <c r="N26" i="2" s="1"/>
  <c r="M31" i="2"/>
  <c r="M32" i="2" s="1"/>
  <c r="M33" i="2" s="1"/>
  <c r="M34" i="2" s="1"/>
  <c r="M35" i="2" s="1"/>
  <c r="M36" i="2" s="1"/>
  <c r="M37" i="2" s="1"/>
  <c r="M38" i="2" l="1"/>
  <c r="G38" i="2"/>
  <c r="N38" i="2" s="1"/>
  <c r="N52" i="2" l="1"/>
  <c r="N54" i="2"/>
</calcChain>
</file>

<file path=xl/sharedStrings.xml><?xml version="1.0" encoding="utf-8"?>
<sst xmlns="http://schemas.openxmlformats.org/spreadsheetml/2006/main" count="228" uniqueCount="59">
  <si>
    <t>Planification Natation scolaire AQUENSIS - écoles de Bagnères de Bigorre</t>
  </si>
  <si>
    <t>Total</t>
  </si>
  <si>
    <t>CYCLE 1</t>
  </si>
  <si>
    <t>9:15 - 9:55</t>
  </si>
  <si>
    <t>Classe</t>
  </si>
  <si>
    <t>Effectifs</t>
  </si>
  <si>
    <t>10:00 - 10:40</t>
  </si>
  <si>
    <t>septembre</t>
  </si>
  <si>
    <t>Carnot</t>
  </si>
  <si>
    <t>Cm1</t>
  </si>
  <si>
    <t>Ferry</t>
  </si>
  <si>
    <t>ce2</t>
  </si>
  <si>
    <t>Octobre</t>
  </si>
  <si>
    <t>Vacances</t>
  </si>
  <si>
    <t>Novembre</t>
  </si>
  <si>
    <t>FÉRIÉ</t>
  </si>
  <si>
    <t>CYCLE 2</t>
  </si>
  <si>
    <t>Ce2</t>
  </si>
  <si>
    <t>ce1</t>
  </si>
  <si>
    <t>Décembre</t>
  </si>
  <si>
    <t>Janvier</t>
  </si>
  <si>
    <t>cm1</t>
  </si>
  <si>
    <t>Février</t>
  </si>
  <si>
    <t>Ce1</t>
  </si>
  <si>
    <t>cp</t>
  </si>
  <si>
    <t>cm2</t>
  </si>
  <si>
    <t>Mars</t>
  </si>
  <si>
    <t>CYCLE</t>
  </si>
  <si>
    <t>Avril</t>
  </si>
  <si>
    <t>Mai</t>
  </si>
  <si>
    <t xml:space="preserve">Total Général </t>
  </si>
  <si>
    <t>CYCLE 4</t>
  </si>
  <si>
    <t>Juin</t>
  </si>
  <si>
    <t>Manquent :</t>
  </si>
  <si>
    <t>Fermeture d'aquensis?? Dates à confirmer</t>
  </si>
  <si>
    <t>2 clair vallon</t>
  </si>
  <si>
    <t>4 saint Vincent</t>
  </si>
  <si>
    <t>3 calendreta</t>
  </si>
  <si>
    <t>Planification Natation scolaire MONLOO - écoles rurales de la CCHB</t>
  </si>
  <si>
    <t>Planification Natation scolaire Camping de L'adour - écoles rurales de la CCHB</t>
  </si>
  <si>
    <t>10:45 - 11:25</t>
  </si>
  <si>
    <t>Pouzac</t>
  </si>
  <si>
    <t>pouzac</t>
  </si>
  <si>
    <t>Gerde</t>
  </si>
  <si>
    <t>Montgaillard</t>
  </si>
  <si>
    <t>Campan</t>
  </si>
  <si>
    <t>GS/CP</t>
  </si>
  <si>
    <t>Ste Marie de Campan</t>
  </si>
  <si>
    <t>Sous-total 1ère période</t>
  </si>
  <si>
    <t>CYCLE 3</t>
  </si>
  <si>
    <t>Trébons</t>
  </si>
  <si>
    <t>Asté</t>
  </si>
  <si>
    <t>Mérilheu</t>
  </si>
  <si>
    <t>GS à Cm2</t>
  </si>
  <si>
    <t>Rpi Luc-Orignac</t>
  </si>
  <si>
    <t>Cieutat</t>
  </si>
  <si>
    <t>Sous-total 2ème période</t>
  </si>
  <si>
    <t>TOTAL GÉNÉRAL MONLOO</t>
  </si>
  <si>
    <t>TOTAL GÉNÉRAL GERDE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</si>
</sst>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d\.\ dd/mm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999FF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CFF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5">
    <xf numFmtId="0" fontId="0" fillId="0" borderId="0" xfId="0"/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3" borderId="4" xfId="0" applyFill="1" applyBorder="1"/>
    <xf numFmtId="0" fontId="1" fillId="0" borderId="5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9" xfId="0" applyFont="1" applyBorder="1"/>
    <xf numFmtId="164" fontId="1" fillId="3" borderId="0" xfId="0" applyNumberFormat="1" applyFont="1" applyFill="1"/>
    <xf numFmtId="0" fontId="1" fillId="0" borderId="9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9" xfId="0" applyBorder="1"/>
    <xf numFmtId="0" fontId="1" fillId="0" borderId="8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0" fillId="4" borderId="2" xfId="0" applyFill="1" applyBorder="1"/>
    <xf numFmtId="0" fontId="1" fillId="4" borderId="3" xfId="0" applyFont="1" applyFill="1" applyBorder="1" applyAlignment="1">
      <alignment vertical="center"/>
    </xf>
    <xf numFmtId="164" fontId="1" fillId="4" borderId="3" xfId="0" applyNumberFormat="1" applyFont="1" applyFill="1" applyBorder="1"/>
    <xf numFmtId="0" fontId="1" fillId="4" borderId="11" xfId="0" applyFont="1" applyFill="1" applyBorder="1" applyAlignment="1">
      <alignment vertical="center"/>
    </xf>
    <xf numFmtId="0" fontId="1" fillId="4" borderId="13" xfId="0" applyFont="1" applyFill="1" applyBorder="1" applyAlignment="1">
      <alignment vertical="center"/>
    </xf>
    <xf numFmtId="164" fontId="1" fillId="4" borderId="13" xfId="0" applyNumberFormat="1" applyFont="1" applyFill="1" applyBorder="1"/>
    <xf numFmtId="0" fontId="1" fillId="0" borderId="11" xfId="0" applyFont="1" applyBorder="1"/>
    <xf numFmtId="0" fontId="1" fillId="2" borderId="13" xfId="0" applyFont="1" applyFill="1" applyBorder="1" applyAlignment="1">
      <alignment horizontal="center"/>
    </xf>
    <xf numFmtId="0" fontId="0" fillId="0" borderId="13" xfId="0" applyBorder="1"/>
    <xf numFmtId="164" fontId="1" fillId="3" borderId="13" xfId="0" applyNumberFormat="1" applyFont="1" applyFill="1" applyBorder="1"/>
    <xf numFmtId="0" fontId="1" fillId="0" borderId="4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/>
    </xf>
    <xf numFmtId="164" fontId="1" fillId="0" borderId="0" xfId="0" applyNumberFormat="1" applyFont="1"/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left" vertical="center"/>
    </xf>
    <xf numFmtId="0" fontId="4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/>
    </xf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0" fillId="5" borderId="6" xfId="0" applyFill="1" applyBorder="1"/>
    <xf numFmtId="164" fontId="1" fillId="5" borderId="6" xfId="0" applyNumberFormat="1" applyFont="1" applyFill="1" applyBorder="1"/>
    <xf numFmtId="0" fontId="0" fillId="0" borderId="8" xfId="0" applyBorder="1"/>
    <xf numFmtId="0" fontId="1" fillId="0" borderId="2" xfId="0" applyFont="1" applyBorder="1"/>
    <xf numFmtId="164" fontId="1" fillId="6" borderId="4" xfId="0" applyNumberFormat="1" applyFont="1" applyFill="1" applyBorder="1"/>
    <xf numFmtId="164" fontId="1" fillId="6" borderId="0" xfId="0" applyNumberFormat="1" applyFont="1" applyFill="1"/>
    <xf numFmtId="0" fontId="1" fillId="0" borderId="13" xfId="0" applyFont="1" applyBorder="1" applyAlignment="1">
      <alignment horizontal="center" vertical="center"/>
    </xf>
    <xf numFmtId="0" fontId="0" fillId="4" borderId="3" xfId="0" applyFill="1" applyBorder="1"/>
    <xf numFmtId="0" fontId="0" fillId="4" borderId="9" xfId="0" applyFill="1" applyBorder="1"/>
    <xf numFmtId="0" fontId="1" fillId="4" borderId="0" xfId="0" applyFont="1" applyFill="1" applyAlignment="1">
      <alignment vertical="center"/>
    </xf>
    <xf numFmtId="164" fontId="1" fillId="4" borderId="0" xfId="0" applyNumberFormat="1" applyFont="1" applyFill="1"/>
    <xf numFmtId="0" fontId="1" fillId="6" borderId="0" xfId="0" applyFont="1" applyFill="1" applyAlignment="1">
      <alignment horizontal="center"/>
    </xf>
    <xf numFmtId="0" fontId="0" fillId="0" borderId="11" xfId="0" applyBorder="1"/>
    <xf numFmtId="0" fontId="1" fillId="6" borderId="13" xfId="0" applyFont="1" applyFill="1" applyBorder="1" applyAlignment="1">
      <alignment horizontal="center"/>
    </xf>
    <xf numFmtId="164" fontId="1" fillId="6" borderId="13" xfId="0" applyNumberFormat="1" applyFont="1" applyFill="1" applyBorder="1"/>
    <xf numFmtId="0" fontId="1" fillId="0" borderId="15" xfId="0" applyFont="1" applyBorder="1" applyAlignment="1">
      <alignment horizontal="center" vertical="center"/>
    </xf>
    <xf numFmtId="164" fontId="1" fillId="7" borderId="4" xfId="0" applyNumberFormat="1" applyFont="1" applyFill="1" applyBorder="1"/>
    <xf numFmtId="0" fontId="0" fillId="0" borderId="0" xfId="0" applyAlignment="1">
      <alignment horizontal="center"/>
    </xf>
    <xf numFmtId="164" fontId="1" fillId="7" borderId="0" xfId="0" applyNumberFormat="1" applyFont="1" applyFill="1"/>
    <xf numFmtId="0" fontId="1" fillId="0" borderId="10" xfId="0" applyFont="1" applyBorder="1" applyAlignment="1">
      <alignment vertical="center"/>
    </xf>
    <xf numFmtId="0" fontId="1" fillId="4" borderId="2" xfId="0" applyFont="1" applyFill="1" applyBorder="1"/>
    <xf numFmtId="0" fontId="3" fillId="4" borderId="3" xfId="0" applyFont="1" applyFill="1" applyBorder="1" applyAlignment="1">
      <alignment vertical="center" textRotation="90"/>
    </xf>
    <xf numFmtId="0" fontId="3" fillId="4" borderId="0" xfId="0" applyFont="1" applyFill="1" applyAlignment="1">
      <alignment vertical="center" textRotation="90"/>
    </xf>
    <xf numFmtId="0" fontId="0" fillId="4" borderId="0" xfId="0" applyFill="1"/>
    <xf numFmtId="0" fontId="1" fillId="4" borderId="11" xfId="0" applyFont="1" applyFill="1" applyBorder="1"/>
    <xf numFmtId="0" fontId="3" fillId="4" borderId="13" xfId="0" applyFont="1" applyFill="1" applyBorder="1" applyAlignment="1">
      <alignment vertical="center" textRotation="90"/>
    </xf>
    <xf numFmtId="0" fontId="0" fillId="4" borderId="13" xfId="0" applyFill="1" applyBorder="1"/>
    <xf numFmtId="0" fontId="0" fillId="0" borderId="0" xfId="0" applyAlignment="1">
      <alignment vertical="center"/>
    </xf>
    <xf numFmtId="0" fontId="3" fillId="4" borderId="3" xfId="0" applyFont="1" applyFill="1" applyBorder="1" applyAlignment="1">
      <alignment vertical="top" textRotation="90"/>
    </xf>
    <xf numFmtId="0" fontId="1" fillId="4" borderId="9" xfId="0" applyFont="1" applyFill="1" applyBorder="1"/>
    <xf numFmtId="0" fontId="3" fillId="4" borderId="0" xfId="0" applyFont="1" applyFill="1" applyAlignment="1">
      <alignment vertical="top" textRotation="90"/>
    </xf>
    <xf numFmtId="0" fontId="6" fillId="7" borderId="3" xfId="0" applyFont="1" applyFill="1" applyBorder="1" applyAlignment="1">
      <alignment textRotation="90"/>
    </xf>
    <xf numFmtId="164" fontId="1" fillId="7" borderId="3" xfId="0" applyNumberFormat="1" applyFont="1" applyFill="1" applyBorder="1"/>
    <xf numFmtId="0" fontId="6" fillId="7" borderId="0" xfId="0" applyFont="1" applyFill="1" applyAlignment="1">
      <alignment textRotation="90"/>
    </xf>
    <xf numFmtId="0" fontId="6" fillId="7" borderId="13" xfId="0" applyFont="1" applyFill="1" applyBorder="1" applyAlignment="1">
      <alignment textRotation="90"/>
    </xf>
    <xf numFmtId="164" fontId="1" fillId="7" borderId="13" xfId="0" applyNumberFormat="1" applyFont="1" applyFill="1" applyBorder="1"/>
    <xf numFmtId="0" fontId="6" fillId="0" borderId="0" xfId="0" applyFont="1" applyAlignment="1">
      <alignment textRotation="90"/>
    </xf>
    <xf numFmtId="0" fontId="6" fillId="0" borderId="0" xfId="0" applyFont="1" applyAlignment="1">
      <alignment horizontal="center" textRotation="90"/>
    </xf>
    <xf numFmtId="0" fontId="1" fillId="0" borderId="0" xfId="0" applyFont="1" applyAlignment="1">
      <alignment vertical="center"/>
    </xf>
    <xf numFmtId="0" fontId="3" fillId="8" borderId="3" xfId="0" applyFont="1" applyFill="1" applyBorder="1" applyAlignment="1">
      <alignment textRotation="90"/>
    </xf>
    <xf numFmtId="0" fontId="3" fillId="8" borderId="0" xfId="0" applyFont="1" applyFill="1" applyAlignment="1">
      <alignment textRotation="90"/>
    </xf>
    <xf numFmtId="164" fontId="1" fillId="8" borderId="0" xfId="0" applyNumberFormat="1" applyFont="1" applyFill="1"/>
    <xf numFmtId="0" fontId="1" fillId="0" borderId="9" xfId="0" applyFont="1" applyBorder="1" applyAlignment="1">
      <alignment vertical="center"/>
    </xf>
    <xf numFmtId="0" fontId="3" fillId="8" borderId="13" xfId="0" applyFont="1" applyFill="1" applyBorder="1" applyAlignment="1">
      <alignment textRotation="90"/>
    </xf>
    <xf numFmtId="164" fontId="1" fillId="8" borderId="13" xfId="0" applyNumberFormat="1" applyFont="1" applyFill="1" applyBorder="1"/>
    <xf numFmtId="0" fontId="1" fillId="0" borderId="11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3" fillId="0" borderId="0" xfId="0" applyFont="1" applyAlignment="1">
      <alignment textRotation="90"/>
    </xf>
    <xf numFmtId="0" fontId="1" fillId="0" borderId="3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3" fillId="8" borderId="3" xfId="0" applyFont="1" applyFill="1" applyBorder="1" applyAlignment="1">
      <alignment vertical="center" textRotation="90"/>
    </xf>
    <xf numFmtId="0" fontId="1" fillId="0" borderId="4" xfId="0" applyFont="1" applyBorder="1" applyAlignment="1">
      <alignment vertical="center"/>
    </xf>
    <xf numFmtId="0" fontId="3" fillId="8" borderId="0" xfId="0" applyFont="1" applyFill="1" applyAlignment="1">
      <alignment vertical="center" textRotation="90"/>
    </xf>
    <xf numFmtId="0" fontId="0" fillId="0" borderId="1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15" xfId="0" applyBorder="1" applyAlignment="1">
      <alignment horizontal="center" wrapText="1"/>
    </xf>
    <xf numFmtId="0" fontId="2" fillId="0" borderId="0" xfId="0" applyFont="1" applyAlignment="1">
      <alignment vertical="center" wrapText="1"/>
    </xf>
    <xf numFmtId="0" fontId="0" fillId="0" borderId="12" xfId="0" applyBorder="1"/>
    <xf numFmtId="0" fontId="1" fillId="0" borderId="2" xfId="0" applyFont="1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1" xfId="0" applyBorder="1" applyAlignment="1">
      <alignment horizontal="center"/>
    </xf>
    <xf numFmtId="164" fontId="1" fillId="3" borderId="4" xfId="0" applyNumberFormat="1" applyFont="1" applyFill="1" applyBorder="1"/>
    <xf numFmtId="0" fontId="0" fillId="0" borderId="13" xfId="0" applyBorder="1" applyAlignment="1">
      <alignment vertical="center"/>
    </xf>
    <xf numFmtId="0" fontId="0" fillId="0" borderId="15" xfId="0" applyBorder="1" applyAlignment="1">
      <alignment horizontal="center"/>
    </xf>
    <xf numFmtId="0" fontId="3" fillId="0" borderId="0" xfId="0" applyFont="1" applyAlignment="1">
      <alignment horizontal="center" vertical="center" textRotation="90"/>
    </xf>
    <xf numFmtId="0" fontId="1" fillId="0" borderId="13" xfId="0" applyFont="1" applyBorder="1" applyAlignment="1">
      <alignment horizontal="left" vertical="center"/>
    </xf>
    <xf numFmtId="0" fontId="4" fillId="0" borderId="13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/>
    </xf>
    <xf numFmtId="0" fontId="4" fillId="0" borderId="12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0" fillId="0" borderId="3" xfId="0" applyBorder="1" applyAlignment="1">
      <alignment vertical="center"/>
    </xf>
    <xf numFmtId="164" fontId="1" fillId="6" borderId="3" xfId="0" applyNumberFormat="1" applyFont="1" applyFill="1" applyBorder="1"/>
    <xf numFmtId="164" fontId="1" fillId="6" borderId="10" xfId="0" applyNumberFormat="1" applyFont="1" applyFill="1" applyBorder="1"/>
    <xf numFmtId="164" fontId="1" fillId="6" borderId="12" xfId="0" applyNumberFormat="1" applyFont="1" applyFill="1" applyBorder="1"/>
    <xf numFmtId="0" fontId="1" fillId="0" borderId="3" xfId="0" applyFont="1" applyBorder="1"/>
    <xf numFmtId="0" fontId="5" fillId="0" borderId="0" xfId="0" applyFont="1" applyAlignment="1">
      <alignment vertical="center" textRotation="90"/>
    </xf>
    <xf numFmtId="164" fontId="1" fillId="9" borderId="3" xfId="0" applyNumberFormat="1" applyFont="1" applyFill="1" applyBorder="1"/>
    <xf numFmtId="164" fontId="1" fillId="9" borderId="10" xfId="0" applyNumberFormat="1" applyFont="1" applyFill="1" applyBorder="1"/>
    <xf numFmtId="164" fontId="1" fillId="9" borderId="12" xfId="0" applyNumberFormat="1" applyFont="1" applyFill="1" applyBorder="1"/>
    <xf numFmtId="164" fontId="1" fillId="10" borderId="3" xfId="0" applyNumberFormat="1" applyFont="1" applyFill="1" applyBorder="1"/>
    <xf numFmtId="164" fontId="1" fillId="10" borderId="10" xfId="0" applyNumberFormat="1" applyFont="1" applyFill="1" applyBorder="1"/>
    <xf numFmtId="164" fontId="1" fillId="10" borderId="12" xfId="0" applyNumberFormat="1" applyFont="1" applyFill="1" applyBorder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textRotation="90"/>
    </xf>
    <xf numFmtId="0" fontId="3" fillId="2" borderId="0" xfId="0" applyFont="1" applyFill="1" applyAlignment="1">
      <alignment horizontal="center" vertical="center" textRotation="90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6" xfId="0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 textRotation="90"/>
    </xf>
    <xf numFmtId="0" fontId="5" fillId="6" borderId="0" xfId="0" applyFont="1" applyFill="1" applyAlignment="1">
      <alignment horizontal="center" vertical="center" textRotation="90"/>
    </xf>
    <xf numFmtId="0" fontId="5" fillId="6" borderId="13" xfId="0" applyFont="1" applyFill="1" applyBorder="1" applyAlignment="1">
      <alignment horizontal="center" vertical="center" textRotation="90"/>
    </xf>
    <xf numFmtId="0" fontId="1" fillId="0" borderId="0" xfId="0" applyFont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1" fillId="6" borderId="0" xfId="0" applyFont="1" applyFill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3" fillId="7" borderId="3" xfId="0" applyFont="1" applyFill="1" applyBorder="1" applyAlignment="1">
      <alignment horizontal="center" textRotation="90"/>
    </xf>
    <xf numFmtId="0" fontId="3" fillId="7" borderId="13" xfId="0" applyFont="1" applyFill="1" applyBorder="1" applyAlignment="1">
      <alignment horizontal="center" textRotation="90"/>
    </xf>
    <xf numFmtId="0" fontId="3" fillId="7" borderId="3" xfId="0" applyFont="1" applyFill="1" applyBorder="1" applyAlignment="1">
      <alignment horizontal="center" vertical="top" textRotation="90"/>
    </xf>
    <xf numFmtId="0" fontId="3" fillId="7" borderId="0" xfId="0" applyFont="1" applyFill="1" applyAlignment="1">
      <alignment horizontal="center" vertical="top" textRotation="90"/>
    </xf>
    <xf numFmtId="0" fontId="3" fillId="7" borderId="13" xfId="0" applyFont="1" applyFill="1" applyBorder="1" applyAlignment="1">
      <alignment horizontal="center" vertical="top" textRotation="90"/>
    </xf>
    <xf numFmtId="0" fontId="1" fillId="0" borderId="1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 textRotation="90"/>
    </xf>
    <xf numFmtId="0" fontId="3" fillId="6" borderId="3" xfId="0" applyFont="1" applyFill="1" applyBorder="1" applyAlignment="1">
      <alignment horizontal="center" vertical="center" textRotation="90"/>
    </xf>
    <xf numFmtId="0" fontId="3" fillId="6" borderId="0" xfId="0" applyFont="1" applyFill="1" applyAlignment="1">
      <alignment horizontal="center" vertical="center" textRotation="90"/>
    </xf>
    <xf numFmtId="0" fontId="3" fillId="6" borderId="13" xfId="0" applyFont="1" applyFill="1" applyBorder="1" applyAlignment="1">
      <alignment horizontal="center" vertical="center" textRotation="90"/>
    </xf>
    <xf numFmtId="0" fontId="1" fillId="0" borderId="2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3" fillId="9" borderId="3" xfId="0" applyFont="1" applyFill="1" applyBorder="1" applyAlignment="1">
      <alignment horizontal="center" vertical="center" textRotation="90"/>
    </xf>
    <xf numFmtId="0" fontId="3" fillId="9" borderId="0" xfId="0" applyFont="1" applyFill="1" applyAlignment="1">
      <alignment horizontal="center" vertical="center" textRotation="90"/>
    </xf>
    <xf numFmtId="0" fontId="3" fillId="9" borderId="13" xfId="0" applyFont="1" applyFill="1" applyBorder="1" applyAlignment="1">
      <alignment horizontal="center" vertical="center" textRotation="90"/>
    </xf>
    <xf numFmtId="164" fontId="1" fillId="2" borderId="10" xfId="0" applyNumberFormat="1" applyFont="1" applyFill="1" applyBorder="1" applyAlignment="1">
      <alignment horizontal="center" vertical="center"/>
    </xf>
    <xf numFmtId="0" fontId="3" fillId="10" borderId="3" xfId="0" applyFont="1" applyFill="1" applyBorder="1" applyAlignment="1">
      <alignment horizontal="center" vertical="center" textRotation="90"/>
    </xf>
    <xf numFmtId="0" fontId="3" fillId="10" borderId="0" xfId="0" applyFont="1" applyFill="1" applyAlignment="1">
      <alignment horizontal="center" vertical="center" textRotation="90"/>
    </xf>
    <xf numFmtId="0" fontId="3" fillId="10" borderId="13" xfId="0" applyFont="1" applyFill="1" applyBorder="1" applyAlignment="1">
      <alignment horizontal="center" vertical="center" textRotation="90"/>
    </xf>
    <xf numFmtId="0" fontId="1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</cellXfs>
  <cellStyles count="1">
    <cellStyle name="Normal" xfId="0" builtinId="0"/>
  </cellStyles>
  <dxfs count="19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FFE1"/>
      </font>
    </dxf>
    <dxf>
      <font>
        <color rgb="FFFFFFE1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ED48DE-F8DC-4C93-89E5-64F3A04176AB}">
  <sheetPr>
    <pageSetUpPr fitToPage="1"/>
  </sheetPr>
  <dimension ref="A1:Y75"/>
  <sheetViews>
    <sheetView workbookViewId="0">
      <selection activeCell="J34" sqref="J34"/>
    </sheetView>
  </sheetViews>
  <sheetFormatPr baseColWidth="10" defaultRowHeight="15" x14ac:dyDescent="0.25"/>
  <cols>
    <col min="2" max="2" width="6.140625" bestFit="1" customWidth="1"/>
    <col min="3" max="3" width="2" bestFit="1" customWidth="1"/>
    <col min="4" max="4" width="10.28515625" bestFit="1" customWidth="1"/>
    <col min="6" max="6" width="6.140625" bestFit="1" customWidth="1"/>
    <col min="7" max="7" width="10.28515625" bestFit="1" customWidth="1"/>
    <col min="9" max="9" width="6.140625" customWidth="1"/>
    <col min="10" max="10" width="7.7109375" bestFit="1" customWidth="1"/>
    <col min="11" max="11" width="5.28515625" bestFit="1" customWidth="1"/>
    <col min="15" max="15" width="6.140625" bestFit="1" customWidth="1"/>
    <col min="16" max="16" width="2" bestFit="1" customWidth="1"/>
    <col min="17" max="17" width="10.28515625" bestFit="1" customWidth="1"/>
    <col min="19" max="19" width="6.140625" bestFit="1" customWidth="1"/>
    <col min="20" max="20" width="10.28515625" bestFit="1" customWidth="1"/>
    <col min="23" max="23" width="7.7109375" bestFit="1" customWidth="1"/>
    <col min="24" max="24" width="5.28515625" bestFit="1" customWidth="1"/>
  </cols>
  <sheetData>
    <row r="1" spans="1:11" ht="39.6" customHeight="1" x14ac:dyDescent="0.25">
      <c r="A1" s="129" t="s">
        <v>0</v>
      </c>
      <c r="B1" s="129"/>
      <c r="C1" s="129"/>
      <c r="D1" s="129"/>
      <c r="E1" s="129"/>
      <c r="F1" s="129"/>
      <c r="G1" s="129"/>
      <c r="H1" s="129"/>
      <c r="I1" s="129"/>
      <c r="J1" s="129"/>
    </row>
    <row r="2" spans="1:11" ht="14.4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2" t="s">
        <v>1</v>
      </c>
    </row>
    <row r="3" spans="1:11" ht="14.45" customHeight="1" x14ac:dyDescent="0.25">
      <c r="A3" s="3"/>
      <c r="B3" s="130" t="s">
        <v>2</v>
      </c>
      <c r="C3" s="4"/>
      <c r="D3" s="5"/>
      <c r="E3" s="6" t="s">
        <v>3</v>
      </c>
      <c r="F3" s="7" t="s">
        <v>4</v>
      </c>
      <c r="G3" s="8" t="s">
        <v>5</v>
      </c>
      <c r="H3" s="6" t="s">
        <v>6</v>
      </c>
      <c r="I3" s="7" t="s">
        <v>4</v>
      </c>
      <c r="J3" s="7" t="s">
        <v>5</v>
      </c>
      <c r="K3" s="9"/>
    </row>
    <row r="4" spans="1:11" ht="14.45" customHeight="1" x14ac:dyDescent="0.25">
      <c r="A4" s="10" t="s">
        <v>7</v>
      </c>
      <c r="B4" s="131"/>
      <c r="C4">
        <v>1</v>
      </c>
      <c r="D4" s="11">
        <v>45902</v>
      </c>
      <c r="E4" s="132" t="s">
        <v>8</v>
      </c>
      <c r="F4" s="133" t="s">
        <v>9</v>
      </c>
      <c r="G4" s="13">
        <v>25</v>
      </c>
      <c r="H4" s="132" t="s">
        <v>10</v>
      </c>
      <c r="I4" s="135" t="s">
        <v>11</v>
      </c>
      <c r="J4" s="15">
        <v>22</v>
      </c>
      <c r="K4" s="9"/>
    </row>
    <row r="5" spans="1:11" x14ac:dyDescent="0.25">
      <c r="A5" s="16"/>
      <c r="B5" s="131"/>
      <c r="C5">
        <v>2</v>
      </c>
      <c r="D5" s="11">
        <f>D4+7</f>
        <v>45909</v>
      </c>
      <c r="E5" s="132"/>
      <c r="F5" s="133"/>
      <c r="G5" s="17">
        <f>G4</f>
        <v>25</v>
      </c>
      <c r="H5" s="132"/>
      <c r="I5" s="133"/>
      <c r="J5" s="12">
        <f>J4</f>
        <v>22</v>
      </c>
      <c r="K5" s="9"/>
    </row>
    <row r="6" spans="1:11" x14ac:dyDescent="0.25">
      <c r="A6" s="16"/>
      <c r="B6" s="131"/>
      <c r="C6">
        <v>3</v>
      </c>
      <c r="D6" s="11">
        <f t="shared" ref="D6:D12" si="0">D5+7</f>
        <v>45916</v>
      </c>
      <c r="E6" s="132"/>
      <c r="F6" s="133"/>
      <c r="G6" s="17">
        <f t="shared" ref="G6:G10" si="1">G5</f>
        <v>25</v>
      </c>
      <c r="H6" s="132"/>
      <c r="I6" s="133"/>
      <c r="J6" s="12">
        <f t="shared" ref="J6:J10" si="2">J5</f>
        <v>22</v>
      </c>
      <c r="K6" s="9"/>
    </row>
    <row r="7" spans="1:11" x14ac:dyDescent="0.25">
      <c r="A7" s="16"/>
      <c r="B7" s="131"/>
      <c r="C7">
        <v>4</v>
      </c>
      <c r="D7" s="11">
        <f t="shared" si="0"/>
        <v>45923</v>
      </c>
      <c r="E7" s="132"/>
      <c r="F7" s="133"/>
      <c r="G7" s="17">
        <f t="shared" si="1"/>
        <v>25</v>
      </c>
      <c r="H7" s="132"/>
      <c r="I7" s="133"/>
      <c r="J7" s="12">
        <f t="shared" si="2"/>
        <v>22</v>
      </c>
      <c r="K7" s="9"/>
    </row>
    <row r="8" spans="1:11" x14ac:dyDescent="0.25">
      <c r="A8" s="16"/>
      <c r="B8" s="131"/>
      <c r="C8">
        <v>5</v>
      </c>
      <c r="D8" s="11">
        <f t="shared" si="0"/>
        <v>45930</v>
      </c>
      <c r="E8" s="132"/>
      <c r="F8" s="133"/>
      <c r="G8" s="17">
        <f t="shared" si="1"/>
        <v>25</v>
      </c>
      <c r="H8" s="132"/>
      <c r="I8" s="133"/>
      <c r="J8" s="12">
        <f t="shared" si="2"/>
        <v>22</v>
      </c>
      <c r="K8" s="9"/>
    </row>
    <row r="9" spans="1:11" x14ac:dyDescent="0.25">
      <c r="A9" s="10" t="s">
        <v>12</v>
      </c>
      <c r="B9" s="131"/>
      <c r="C9">
        <v>6</v>
      </c>
      <c r="D9" s="11">
        <f t="shared" si="0"/>
        <v>45937</v>
      </c>
      <c r="E9" s="132"/>
      <c r="F9" s="133"/>
      <c r="G9" s="17">
        <f t="shared" si="1"/>
        <v>25</v>
      </c>
      <c r="H9" s="132"/>
      <c r="I9" s="133"/>
      <c r="J9" s="12">
        <f t="shared" si="2"/>
        <v>22</v>
      </c>
      <c r="K9" s="9"/>
    </row>
    <row r="10" spans="1:11" x14ac:dyDescent="0.25">
      <c r="A10" s="16"/>
      <c r="B10" s="131"/>
      <c r="C10">
        <v>7</v>
      </c>
      <c r="D10" s="11">
        <f t="shared" si="0"/>
        <v>45944</v>
      </c>
      <c r="E10" s="132"/>
      <c r="F10" s="133"/>
      <c r="G10" s="17">
        <f t="shared" si="1"/>
        <v>25</v>
      </c>
      <c r="H10" s="134"/>
      <c r="I10" s="136"/>
      <c r="J10" s="12">
        <f t="shared" si="2"/>
        <v>22</v>
      </c>
      <c r="K10" s="9"/>
    </row>
    <row r="11" spans="1:11" ht="14.45" customHeight="1" x14ac:dyDescent="0.25">
      <c r="A11" s="19"/>
      <c r="B11" s="20"/>
      <c r="C11" s="20"/>
      <c r="D11" s="21">
        <f t="shared" si="0"/>
        <v>45951</v>
      </c>
      <c r="E11" s="137" t="s">
        <v>13</v>
      </c>
      <c r="F11" s="137"/>
      <c r="G11" s="137"/>
      <c r="H11" s="137"/>
      <c r="I11" s="137"/>
      <c r="J11" s="137"/>
      <c r="K11" s="9"/>
    </row>
    <row r="12" spans="1:11" ht="14.45" customHeight="1" x14ac:dyDescent="0.25">
      <c r="A12" s="22"/>
      <c r="B12" s="23"/>
      <c r="C12" s="23"/>
      <c r="D12" s="24">
        <f t="shared" si="0"/>
        <v>45958</v>
      </c>
      <c r="E12" s="138"/>
      <c r="F12" s="138"/>
      <c r="G12" s="138"/>
      <c r="H12" s="138"/>
      <c r="I12" s="138"/>
      <c r="J12" s="138"/>
      <c r="K12" s="9"/>
    </row>
    <row r="13" spans="1:11" x14ac:dyDescent="0.25">
      <c r="A13" s="25" t="s">
        <v>14</v>
      </c>
      <c r="B13" s="26"/>
      <c r="C13" s="27">
        <v>8</v>
      </c>
      <c r="D13" s="28">
        <f>D10+21</f>
        <v>45965</v>
      </c>
      <c r="E13" s="12" t="str">
        <f>E4</f>
        <v>Carnot</v>
      </c>
      <c r="F13" s="29" t="str">
        <f>F4</f>
        <v>Cm1</v>
      </c>
      <c r="G13" s="30">
        <f>G10</f>
        <v>25</v>
      </c>
      <c r="H13" s="12" t="str">
        <f>H4</f>
        <v>Ferry</v>
      </c>
      <c r="I13" s="14" t="str">
        <f>I4</f>
        <v>ce2</v>
      </c>
      <c r="J13" s="30">
        <f>J10</f>
        <v>22</v>
      </c>
      <c r="K13" s="9"/>
    </row>
    <row r="14" spans="1:11" x14ac:dyDescent="0.25">
      <c r="A14" s="31"/>
      <c r="B14" s="32"/>
      <c r="D14" s="33"/>
      <c r="E14" s="34"/>
      <c r="F14" s="35" t="s">
        <v>1</v>
      </c>
      <c r="G14" s="36">
        <f>SUM(G4:G10,G13)</f>
        <v>200</v>
      </c>
      <c r="H14" s="37"/>
      <c r="I14" s="35" t="s">
        <v>1</v>
      </c>
      <c r="J14" s="36">
        <f>SUM(J4:J10,J13)</f>
        <v>176</v>
      </c>
      <c r="K14" s="38">
        <f>SUM(G14,J14)</f>
        <v>376</v>
      </c>
    </row>
    <row r="15" spans="1:11" x14ac:dyDescent="0.25">
      <c r="A15" s="31"/>
      <c r="B15" s="32"/>
      <c r="D15" s="33"/>
      <c r="E15" s="30"/>
      <c r="F15" s="39"/>
      <c r="G15" s="40"/>
      <c r="H15" s="30"/>
      <c r="I15" s="39"/>
      <c r="J15" s="40"/>
      <c r="K15" s="32"/>
    </row>
    <row r="16" spans="1:11" x14ac:dyDescent="0.25">
      <c r="K16" s="2" t="s">
        <v>1</v>
      </c>
    </row>
    <row r="17" spans="1:11" ht="14.45" customHeight="1" x14ac:dyDescent="0.25">
      <c r="A17" s="41"/>
      <c r="B17" s="41"/>
      <c r="C17" s="41"/>
      <c r="D17" s="42">
        <f>D13+7</f>
        <v>45972</v>
      </c>
      <c r="E17" s="139" t="s">
        <v>15</v>
      </c>
      <c r="F17" s="140"/>
      <c r="G17" s="140"/>
      <c r="H17" s="140"/>
      <c r="I17" s="140"/>
      <c r="J17" s="140"/>
      <c r="K17" s="43"/>
    </row>
    <row r="18" spans="1:11" ht="14.45" customHeight="1" x14ac:dyDescent="0.25">
      <c r="A18" s="44"/>
      <c r="B18" s="141" t="s">
        <v>16</v>
      </c>
      <c r="C18" s="4"/>
      <c r="D18" s="45"/>
      <c r="E18" s="6" t="s">
        <v>3</v>
      </c>
      <c r="F18" s="7" t="s">
        <v>4</v>
      </c>
      <c r="G18" s="8" t="s">
        <v>5</v>
      </c>
      <c r="H18" s="6" t="s">
        <v>6</v>
      </c>
      <c r="I18" s="7" t="s">
        <v>4</v>
      </c>
      <c r="J18" s="7" t="s">
        <v>5</v>
      </c>
      <c r="K18" s="43"/>
    </row>
    <row r="19" spans="1:11" ht="14.45" customHeight="1" x14ac:dyDescent="0.25">
      <c r="A19" s="16"/>
      <c r="B19" s="142"/>
      <c r="C19">
        <v>1</v>
      </c>
      <c r="D19" s="46">
        <f>D17+7</f>
        <v>45979</v>
      </c>
      <c r="E19" s="132" t="s">
        <v>8</v>
      </c>
      <c r="F19" s="133" t="s">
        <v>17</v>
      </c>
      <c r="G19" s="13">
        <v>24</v>
      </c>
      <c r="H19" s="144" t="s">
        <v>10</v>
      </c>
      <c r="I19" s="135" t="s">
        <v>18</v>
      </c>
      <c r="J19" s="15">
        <v>19</v>
      </c>
      <c r="K19" s="43"/>
    </row>
    <row r="20" spans="1:11" x14ac:dyDescent="0.25">
      <c r="A20" s="16"/>
      <c r="B20" s="142"/>
      <c r="C20">
        <v>2</v>
      </c>
      <c r="D20" s="46">
        <f>D19+7</f>
        <v>45986</v>
      </c>
      <c r="E20" s="132"/>
      <c r="F20" s="133"/>
      <c r="G20" s="17">
        <f>G19</f>
        <v>24</v>
      </c>
      <c r="H20" s="144"/>
      <c r="I20" s="133"/>
      <c r="J20" s="12">
        <f>J19</f>
        <v>19</v>
      </c>
      <c r="K20" s="43"/>
    </row>
    <row r="21" spans="1:11" x14ac:dyDescent="0.25">
      <c r="A21" s="10" t="s">
        <v>19</v>
      </c>
      <c r="B21" s="142"/>
      <c r="C21">
        <v>3</v>
      </c>
      <c r="D21" s="46">
        <f>D20+7</f>
        <v>45993</v>
      </c>
      <c r="E21" s="132"/>
      <c r="F21" s="133"/>
      <c r="G21" s="17">
        <f t="shared" ref="G21:G22" si="3">G20</f>
        <v>24</v>
      </c>
      <c r="H21" s="144"/>
      <c r="I21" s="133"/>
      <c r="J21" s="12">
        <f t="shared" ref="J21" si="4">J20</f>
        <v>19</v>
      </c>
      <c r="K21" s="43"/>
    </row>
    <row r="22" spans="1:11" x14ac:dyDescent="0.25">
      <c r="A22" s="16"/>
      <c r="B22" s="143"/>
      <c r="C22">
        <v>4</v>
      </c>
      <c r="D22" s="46">
        <f>D21+7</f>
        <v>46000</v>
      </c>
      <c r="E22" s="134"/>
      <c r="F22" s="136"/>
      <c r="G22" s="17">
        <f t="shared" si="3"/>
        <v>24</v>
      </c>
      <c r="H22" s="145"/>
      <c r="I22" s="136"/>
      <c r="J22" s="12">
        <f>J21</f>
        <v>19</v>
      </c>
      <c r="K22" s="43"/>
    </row>
    <row r="23" spans="1:11" ht="14.45" customHeight="1" x14ac:dyDescent="0.25">
      <c r="A23" s="19"/>
      <c r="B23" s="20"/>
      <c r="C23" s="48"/>
      <c r="D23" s="21">
        <f>D22+7</f>
        <v>46007</v>
      </c>
      <c r="E23" s="137" t="s">
        <v>13</v>
      </c>
      <c r="F23" s="137"/>
      <c r="G23" s="137"/>
      <c r="H23" s="137"/>
      <c r="I23" s="137"/>
      <c r="J23" s="137"/>
      <c r="K23" s="43"/>
    </row>
    <row r="24" spans="1:11" ht="14.45" customHeight="1" x14ac:dyDescent="0.25">
      <c r="A24" s="49"/>
      <c r="B24" s="50"/>
      <c r="C24" s="50"/>
      <c r="D24" s="51">
        <f t="shared" ref="D24:D25" si="5">D23+7</f>
        <v>46014</v>
      </c>
      <c r="E24" s="146"/>
      <c r="F24" s="146"/>
      <c r="G24" s="146"/>
      <c r="H24" s="146"/>
      <c r="I24" s="146"/>
      <c r="J24" s="146"/>
      <c r="K24" s="43"/>
    </row>
    <row r="25" spans="1:11" ht="14.45" customHeight="1" x14ac:dyDescent="0.25">
      <c r="A25" s="22"/>
      <c r="B25" s="23"/>
      <c r="C25" s="23"/>
      <c r="D25" s="24">
        <f t="shared" si="5"/>
        <v>46021</v>
      </c>
      <c r="E25" s="138"/>
      <c r="F25" s="138"/>
      <c r="G25" s="138"/>
      <c r="H25" s="138"/>
      <c r="I25" s="138"/>
      <c r="J25" s="138"/>
      <c r="K25" s="43"/>
    </row>
    <row r="26" spans="1:11" x14ac:dyDescent="0.25">
      <c r="A26" s="10" t="s">
        <v>20</v>
      </c>
      <c r="B26" s="147"/>
      <c r="C26">
        <v>5</v>
      </c>
      <c r="D26" s="46">
        <f>D23+21</f>
        <v>46028</v>
      </c>
      <c r="E26" s="148" t="str">
        <f>E19</f>
        <v>Carnot</v>
      </c>
      <c r="F26" s="135" t="str">
        <f>F19</f>
        <v>Ce2</v>
      </c>
      <c r="G26" s="13">
        <f>G22</f>
        <v>24</v>
      </c>
      <c r="H26" s="149" t="str">
        <f>H19</f>
        <v>Ferry</v>
      </c>
      <c r="I26" s="135" t="str">
        <f>I19</f>
        <v>ce1</v>
      </c>
      <c r="J26" s="15">
        <f>J22</f>
        <v>19</v>
      </c>
      <c r="K26" s="43"/>
    </row>
    <row r="27" spans="1:11" x14ac:dyDescent="0.25">
      <c r="A27" s="16"/>
      <c r="B27" s="147"/>
      <c r="C27">
        <v>6</v>
      </c>
      <c r="D27" s="46">
        <f>D26+7</f>
        <v>46035</v>
      </c>
      <c r="E27" s="132"/>
      <c r="F27" s="133"/>
      <c r="G27" s="17">
        <f>G26</f>
        <v>24</v>
      </c>
      <c r="H27" s="144"/>
      <c r="I27" s="133"/>
      <c r="J27" s="12">
        <f>J26</f>
        <v>19</v>
      </c>
      <c r="K27" s="43"/>
    </row>
    <row r="28" spans="1:11" x14ac:dyDescent="0.25">
      <c r="A28" s="16"/>
      <c r="B28" s="52"/>
      <c r="C28">
        <v>7</v>
      </c>
      <c r="D28" s="46">
        <f>D27+7</f>
        <v>46042</v>
      </c>
      <c r="E28" s="132"/>
      <c r="F28" s="133"/>
      <c r="G28" s="17">
        <f t="shared" ref="G28:G29" si="6">G27</f>
        <v>24</v>
      </c>
      <c r="H28" s="144"/>
      <c r="I28" s="133"/>
      <c r="J28" s="12">
        <f t="shared" ref="J28:J29" si="7">J27</f>
        <v>19</v>
      </c>
      <c r="K28" s="43"/>
    </row>
    <row r="29" spans="1:11" x14ac:dyDescent="0.25">
      <c r="A29" s="53"/>
      <c r="B29" s="54"/>
      <c r="C29" s="27">
        <v>8</v>
      </c>
      <c r="D29" s="55">
        <f>D28+7</f>
        <v>46049</v>
      </c>
      <c r="E29" s="132"/>
      <c r="F29" s="133"/>
      <c r="G29" s="56">
        <f t="shared" si="6"/>
        <v>24</v>
      </c>
      <c r="H29" s="144"/>
      <c r="I29" s="133"/>
      <c r="J29" s="12">
        <f t="shared" si="7"/>
        <v>19</v>
      </c>
      <c r="K29" s="43"/>
    </row>
    <row r="30" spans="1:11" x14ac:dyDescent="0.25">
      <c r="B30" s="32"/>
      <c r="D30" s="33"/>
      <c r="E30" s="34"/>
      <c r="F30" s="35" t="s">
        <v>1</v>
      </c>
      <c r="G30" s="36">
        <f>SUM(G19:G22,G26:G29)</f>
        <v>192</v>
      </c>
      <c r="H30" s="37"/>
      <c r="I30" s="35" t="s">
        <v>1</v>
      </c>
      <c r="J30" s="36">
        <f>SUM(J19:J22,J26:J29)</f>
        <v>152</v>
      </c>
      <c r="K30" s="38">
        <f>SUM(G30,J30)</f>
        <v>344</v>
      </c>
    </row>
    <row r="31" spans="1:11" x14ac:dyDescent="0.25">
      <c r="B31" s="32"/>
      <c r="D31" s="33"/>
      <c r="E31" s="30"/>
      <c r="F31" s="39"/>
      <c r="G31" s="40"/>
      <c r="H31" s="30"/>
      <c r="I31" s="39"/>
      <c r="J31" s="40"/>
      <c r="K31" s="32"/>
    </row>
    <row r="32" spans="1:11" x14ac:dyDescent="0.25">
      <c r="K32" s="2" t="s">
        <v>1</v>
      </c>
    </row>
    <row r="33" spans="1:25" ht="14.45" customHeight="1" x14ac:dyDescent="0.25">
      <c r="A33" s="3"/>
      <c r="B33" s="150">
        <v>3</v>
      </c>
      <c r="C33" s="4"/>
      <c r="D33" s="57"/>
      <c r="E33" s="6" t="s">
        <v>3</v>
      </c>
      <c r="F33" s="7" t="s">
        <v>4</v>
      </c>
      <c r="G33" s="8" t="s">
        <v>5</v>
      </c>
      <c r="H33" s="6" t="s">
        <v>6</v>
      </c>
      <c r="I33" s="7" t="s">
        <v>4</v>
      </c>
      <c r="J33" s="7" t="s">
        <v>5</v>
      </c>
      <c r="K33" s="43"/>
      <c r="L33" s="58" t="s">
        <v>21</v>
      </c>
      <c r="M33">
        <v>23</v>
      </c>
      <c r="Y33" s="58" t="s">
        <v>21</v>
      </c>
    </row>
    <row r="34" spans="1:25" x14ac:dyDescent="0.25">
      <c r="A34" s="10" t="s">
        <v>22</v>
      </c>
      <c r="B34" s="151"/>
      <c r="C34">
        <v>1</v>
      </c>
      <c r="D34" s="59">
        <f>D29+7</f>
        <v>46056</v>
      </c>
      <c r="E34" s="12" t="s">
        <v>8</v>
      </c>
      <c r="F34" s="60" t="s">
        <v>23</v>
      </c>
      <c r="G34" s="13">
        <v>24</v>
      </c>
      <c r="H34" s="12" t="s">
        <v>10</v>
      </c>
      <c r="I34" s="30" t="s">
        <v>24</v>
      </c>
      <c r="J34" s="15">
        <v>24</v>
      </c>
      <c r="K34" s="43"/>
      <c r="L34" s="58" t="s">
        <v>25</v>
      </c>
      <c r="M34">
        <v>20</v>
      </c>
      <c r="Y34" s="58" t="s">
        <v>25</v>
      </c>
    </row>
    <row r="35" spans="1:25" ht="14.45" customHeight="1" x14ac:dyDescent="0.25">
      <c r="A35" s="61"/>
      <c r="B35" s="62"/>
      <c r="C35" s="48"/>
      <c r="D35" s="21">
        <f>D34+7</f>
        <v>46063</v>
      </c>
      <c r="E35" s="137" t="s">
        <v>13</v>
      </c>
      <c r="F35" s="137"/>
      <c r="G35" s="137"/>
      <c r="H35" s="137"/>
      <c r="I35" s="137"/>
      <c r="J35" s="137"/>
      <c r="K35" s="43"/>
    </row>
    <row r="36" spans="1:25" ht="14.45" customHeight="1" x14ac:dyDescent="0.25">
      <c r="A36" s="49"/>
      <c r="B36" s="63"/>
      <c r="C36" s="64"/>
      <c r="D36" s="51">
        <f>D35+7</f>
        <v>46070</v>
      </c>
      <c r="E36" s="146"/>
      <c r="F36" s="146"/>
      <c r="G36" s="146"/>
      <c r="H36" s="146"/>
      <c r="I36" s="146"/>
      <c r="J36" s="146"/>
      <c r="K36" s="43"/>
    </row>
    <row r="37" spans="1:25" ht="14.45" customHeight="1" x14ac:dyDescent="0.25">
      <c r="A37" s="49"/>
      <c r="B37" s="63"/>
      <c r="C37" s="64"/>
      <c r="D37" s="51">
        <f>D36+7</f>
        <v>46077</v>
      </c>
      <c r="E37" s="146"/>
      <c r="F37" s="146"/>
      <c r="G37" s="146"/>
      <c r="H37" s="146"/>
      <c r="I37" s="146"/>
      <c r="J37" s="146"/>
      <c r="K37" s="43"/>
      <c r="L37" s="58"/>
      <c r="Y37" s="58"/>
    </row>
    <row r="38" spans="1:25" ht="14.45" customHeight="1" x14ac:dyDescent="0.25">
      <c r="A38" s="65" t="s">
        <v>26</v>
      </c>
      <c r="B38" s="66"/>
      <c r="C38" s="67"/>
      <c r="D38" s="24">
        <f>D37+7</f>
        <v>46084</v>
      </c>
      <c r="E38" s="138"/>
      <c r="F38" s="138"/>
      <c r="G38" s="138"/>
      <c r="H38" s="138"/>
      <c r="I38" s="138"/>
      <c r="J38" s="138"/>
      <c r="K38" s="43"/>
      <c r="L38" s="58"/>
      <c r="Y38" s="58"/>
    </row>
    <row r="39" spans="1:25" ht="14.45" customHeight="1" x14ac:dyDescent="0.25">
      <c r="A39" s="10"/>
      <c r="B39" s="152" t="s">
        <v>27</v>
      </c>
      <c r="C39" s="4">
        <v>2</v>
      </c>
      <c r="D39" s="57">
        <f t="shared" ref="D39:D46" si="8">D38+7</f>
        <v>46091</v>
      </c>
      <c r="E39" s="148" t="str">
        <f t="shared" ref="E39:J39" si="9">E34</f>
        <v>Carnot</v>
      </c>
      <c r="F39" s="148" t="str">
        <f t="shared" si="9"/>
        <v>Ce1</v>
      </c>
      <c r="G39" s="13">
        <f t="shared" si="9"/>
        <v>24</v>
      </c>
      <c r="H39" s="148" t="str">
        <f t="shared" si="9"/>
        <v>Ferry</v>
      </c>
      <c r="I39" s="155" t="str">
        <f t="shared" si="9"/>
        <v>cp</v>
      </c>
      <c r="J39" s="15">
        <f t="shared" si="9"/>
        <v>24</v>
      </c>
      <c r="K39" s="43"/>
      <c r="L39" s="58"/>
      <c r="Y39" s="58"/>
    </row>
    <row r="40" spans="1:25" ht="14.45" customHeight="1" x14ac:dyDescent="0.25">
      <c r="A40" s="10"/>
      <c r="B40" s="153"/>
      <c r="C40" s="68">
        <v>3</v>
      </c>
      <c r="D40" s="59">
        <f t="shared" si="8"/>
        <v>46098</v>
      </c>
      <c r="E40" s="132" t="str">
        <f>E34</f>
        <v>Carnot</v>
      </c>
      <c r="F40" s="132" t="str">
        <f>F34</f>
        <v>Ce1</v>
      </c>
      <c r="G40" s="17">
        <f>G39</f>
        <v>24</v>
      </c>
      <c r="H40" s="132" t="str">
        <f>H34</f>
        <v>Ferry</v>
      </c>
      <c r="I40" s="156"/>
      <c r="J40" s="12">
        <f>J39</f>
        <v>24</v>
      </c>
      <c r="K40" s="43"/>
      <c r="L40" s="58"/>
      <c r="Y40" s="58"/>
    </row>
    <row r="41" spans="1:25" ht="14.45" customHeight="1" x14ac:dyDescent="0.25">
      <c r="A41" s="10"/>
      <c r="B41" s="153"/>
      <c r="C41">
        <v>4</v>
      </c>
      <c r="D41" s="59">
        <f t="shared" si="8"/>
        <v>46105</v>
      </c>
      <c r="E41" s="132"/>
      <c r="F41" s="132"/>
      <c r="G41" s="17">
        <f>G40</f>
        <v>24</v>
      </c>
      <c r="H41" s="132"/>
      <c r="I41" s="156"/>
      <c r="J41" s="12">
        <f>J40</f>
        <v>24</v>
      </c>
      <c r="K41" s="43"/>
      <c r="L41" s="58"/>
      <c r="Y41" s="58"/>
    </row>
    <row r="42" spans="1:25" x14ac:dyDescent="0.25">
      <c r="A42" s="16"/>
      <c r="B42" s="154"/>
      <c r="C42">
        <v>5</v>
      </c>
      <c r="D42" s="59">
        <f t="shared" si="8"/>
        <v>46112</v>
      </c>
      <c r="E42" s="134"/>
      <c r="F42" s="134"/>
      <c r="G42" s="17">
        <f>G41</f>
        <v>24</v>
      </c>
      <c r="H42" s="134"/>
      <c r="I42" s="157"/>
      <c r="J42" s="12">
        <f>J41</f>
        <v>24</v>
      </c>
      <c r="K42" s="43"/>
      <c r="L42" s="58"/>
      <c r="Y42" s="58"/>
    </row>
    <row r="43" spans="1:25" ht="14.45" customHeight="1" x14ac:dyDescent="0.25">
      <c r="A43" s="61" t="s">
        <v>28</v>
      </c>
      <c r="B43" s="69"/>
      <c r="C43" s="48"/>
      <c r="D43" s="21">
        <f t="shared" si="8"/>
        <v>46119</v>
      </c>
      <c r="E43" s="137" t="s">
        <v>13</v>
      </c>
      <c r="F43" s="137"/>
      <c r="G43" s="137"/>
      <c r="H43" s="137"/>
      <c r="I43" s="137"/>
      <c r="J43" s="137"/>
      <c r="K43" s="43"/>
      <c r="L43" s="58"/>
      <c r="Y43" s="58"/>
    </row>
    <row r="44" spans="1:25" ht="14.45" customHeight="1" x14ac:dyDescent="0.25">
      <c r="A44" s="70"/>
      <c r="B44" s="71"/>
      <c r="C44" s="64"/>
      <c r="D44" s="51">
        <f t="shared" si="8"/>
        <v>46126</v>
      </c>
      <c r="E44" s="146"/>
      <c r="F44" s="146"/>
      <c r="G44" s="146"/>
      <c r="H44" s="146"/>
      <c r="I44" s="146"/>
      <c r="J44" s="146"/>
      <c r="K44" s="43"/>
      <c r="L44" s="58"/>
      <c r="Y44" s="58"/>
    </row>
    <row r="45" spans="1:25" ht="14.45" customHeight="1" x14ac:dyDescent="0.25">
      <c r="A45" s="49"/>
      <c r="B45" s="71"/>
      <c r="C45" s="64"/>
      <c r="D45" s="51">
        <f t="shared" si="8"/>
        <v>46133</v>
      </c>
      <c r="E45" s="146"/>
      <c r="F45" s="146"/>
      <c r="G45" s="146"/>
      <c r="H45" s="146"/>
      <c r="I45" s="146"/>
      <c r="J45" s="146"/>
      <c r="K45" s="43"/>
      <c r="L45" s="58"/>
      <c r="Y45" s="58"/>
    </row>
    <row r="46" spans="1:25" ht="14.45" customHeight="1" x14ac:dyDescent="0.25">
      <c r="A46" s="49"/>
      <c r="B46" s="71"/>
      <c r="C46" s="64"/>
      <c r="D46" s="51">
        <f t="shared" si="8"/>
        <v>46140</v>
      </c>
      <c r="E46" s="138"/>
      <c r="F46" s="138"/>
      <c r="G46" s="138"/>
      <c r="H46" s="138"/>
      <c r="I46" s="138"/>
      <c r="J46" s="138"/>
      <c r="K46" s="43"/>
      <c r="L46" s="58"/>
      <c r="Y46" s="58"/>
    </row>
    <row r="47" spans="1:25" ht="14.45" customHeight="1" x14ac:dyDescent="0.25">
      <c r="A47" s="44" t="s">
        <v>29</v>
      </c>
      <c r="B47" s="72"/>
      <c r="C47" s="4">
        <v>6</v>
      </c>
      <c r="D47" s="73">
        <f>D46+7</f>
        <v>46147</v>
      </c>
      <c r="E47" s="148" t="str">
        <f>E39</f>
        <v>Carnot</v>
      </c>
      <c r="F47" s="148" t="str">
        <f>F39</f>
        <v>Ce1</v>
      </c>
      <c r="G47" s="13">
        <f>G42</f>
        <v>24</v>
      </c>
      <c r="H47" s="148" t="str">
        <f>H39</f>
        <v>Ferry</v>
      </c>
      <c r="I47" s="155" t="str">
        <f>I39</f>
        <v>cp</v>
      </c>
      <c r="J47" s="15">
        <f>J42</f>
        <v>24</v>
      </c>
      <c r="K47" s="43"/>
      <c r="L47" s="58"/>
      <c r="Y47" s="58"/>
    </row>
    <row r="48" spans="1:25" ht="14.45" customHeight="1" x14ac:dyDescent="0.25">
      <c r="A48" s="10"/>
      <c r="B48" s="74"/>
      <c r="C48">
        <v>7</v>
      </c>
      <c r="D48" s="59">
        <f>D47+7</f>
        <v>46154</v>
      </c>
      <c r="E48" s="132" t="str">
        <f>E40</f>
        <v>Carnot</v>
      </c>
      <c r="F48" s="132" t="str">
        <f>F40</f>
        <v>Ce1</v>
      </c>
      <c r="G48" s="17">
        <f>G47</f>
        <v>24</v>
      </c>
      <c r="H48" s="132" t="str">
        <f>H40</f>
        <v>Ferry</v>
      </c>
      <c r="I48" s="156"/>
      <c r="J48" s="12">
        <f>J47</f>
        <v>24</v>
      </c>
      <c r="K48" s="43"/>
    </row>
    <row r="49" spans="1:11" x14ac:dyDescent="0.25">
      <c r="A49" s="53"/>
      <c r="B49" s="75"/>
      <c r="C49" s="27">
        <v>8</v>
      </c>
      <c r="D49" s="76">
        <f>D48+7</f>
        <v>46161</v>
      </c>
      <c r="E49" s="134"/>
      <c r="F49" s="134"/>
      <c r="G49" s="56">
        <f>G48</f>
        <v>24</v>
      </c>
      <c r="H49" s="134"/>
      <c r="I49" s="157"/>
      <c r="J49" s="18">
        <f>J48</f>
        <v>24</v>
      </c>
      <c r="K49" s="43"/>
    </row>
    <row r="50" spans="1:11" x14ac:dyDescent="0.25">
      <c r="B50" s="77"/>
      <c r="D50" s="33"/>
      <c r="E50" s="34"/>
      <c r="F50" s="35" t="s">
        <v>1</v>
      </c>
      <c r="G50" s="36">
        <f>SUM(G34,G39:G42,G47:G49)</f>
        <v>192</v>
      </c>
      <c r="H50" s="37"/>
      <c r="I50" s="35" t="s">
        <v>1</v>
      </c>
      <c r="J50" s="36">
        <f>SUM(J34,J39:J42,J47:J49)</f>
        <v>192</v>
      </c>
      <c r="K50" s="38">
        <f>SUM(G50,J50)</f>
        <v>384</v>
      </c>
    </row>
    <row r="51" spans="1:11" x14ac:dyDescent="0.25">
      <c r="B51" s="78"/>
      <c r="D51" s="33"/>
      <c r="E51" s="79"/>
      <c r="F51" s="79"/>
      <c r="G51" s="79"/>
      <c r="H51" s="79"/>
      <c r="I51" s="79"/>
      <c r="J51" s="79"/>
    </row>
    <row r="52" spans="1:11" x14ac:dyDescent="0.25">
      <c r="I52" s="31" t="s">
        <v>30</v>
      </c>
      <c r="K52" s="32">
        <f>SUM(K50,K30,K14)</f>
        <v>1104</v>
      </c>
    </row>
    <row r="57" spans="1:11" x14ac:dyDescent="0.25">
      <c r="A57" s="3"/>
      <c r="B57" s="80"/>
      <c r="C57" s="4"/>
      <c r="D57" s="4"/>
      <c r="E57" s="6" t="s">
        <v>3</v>
      </c>
      <c r="F57" s="7" t="s">
        <v>4</v>
      </c>
      <c r="G57" s="8" t="s">
        <v>5</v>
      </c>
      <c r="H57" s="6" t="s">
        <v>6</v>
      </c>
      <c r="I57" s="7" t="s">
        <v>4</v>
      </c>
      <c r="J57" s="8" t="s">
        <v>5</v>
      </c>
    </row>
    <row r="58" spans="1:11" x14ac:dyDescent="0.25">
      <c r="A58" s="16"/>
      <c r="B58" s="81"/>
      <c r="C58">
        <v>1</v>
      </c>
      <c r="D58" s="82" t="e">
        <f>#REF!+7</f>
        <v>#REF!</v>
      </c>
      <c r="E58" s="83"/>
      <c r="F58" s="60"/>
      <c r="G58" s="79"/>
      <c r="H58" s="83"/>
      <c r="I58" s="79"/>
      <c r="J58" s="60"/>
    </row>
    <row r="59" spans="1:11" ht="7.9" customHeight="1" x14ac:dyDescent="0.25">
      <c r="A59" s="53"/>
      <c r="B59" s="84"/>
      <c r="C59" s="27">
        <v>2</v>
      </c>
      <c r="D59" s="85" t="e">
        <f>D58+7</f>
        <v>#REF!</v>
      </c>
      <c r="E59" s="86"/>
      <c r="F59" s="87"/>
      <c r="G59" s="88"/>
      <c r="H59" s="86"/>
      <c r="I59" s="88"/>
      <c r="J59" s="87"/>
    </row>
    <row r="60" spans="1:11" ht="14.45" customHeight="1" x14ac:dyDescent="0.25">
      <c r="B60" s="89"/>
      <c r="D60" s="33"/>
      <c r="E60" s="79"/>
      <c r="F60" s="79"/>
      <c r="G60" s="79"/>
      <c r="H60" s="79"/>
      <c r="I60" s="79"/>
      <c r="J60" s="79"/>
    </row>
    <row r="61" spans="1:11" x14ac:dyDescent="0.25">
      <c r="B61" s="89"/>
      <c r="D61" s="33"/>
      <c r="E61" s="79"/>
      <c r="F61" s="79"/>
      <c r="G61" s="79"/>
      <c r="H61" s="79"/>
      <c r="I61" s="79"/>
      <c r="J61" s="79"/>
    </row>
    <row r="62" spans="1:11" x14ac:dyDescent="0.25">
      <c r="B62" s="89"/>
      <c r="D62" s="33"/>
      <c r="E62" s="79"/>
      <c r="F62" s="79"/>
      <c r="G62" s="79"/>
      <c r="H62" s="79"/>
      <c r="I62" s="79"/>
      <c r="J62" s="79"/>
    </row>
    <row r="63" spans="1:11" x14ac:dyDescent="0.25">
      <c r="B63" s="84"/>
      <c r="C63">
        <v>2</v>
      </c>
      <c r="D63" s="82" t="e">
        <f>D58+7</f>
        <v>#REF!</v>
      </c>
      <c r="E63" s="86"/>
      <c r="F63" s="87"/>
      <c r="G63" s="88"/>
      <c r="H63" s="86"/>
      <c r="I63" s="88"/>
      <c r="J63" s="87"/>
    </row>
    <row r="64" spans="1:11" x14ac:dyDescent="0.25">
      <c r="B64" s="90"/>
      <c r="C64" s="90"/>
      <c r="D64" s="90"/>
      <c r="E64" s="91" t="s">
        <v>13</v>
      </c>
      <c r="F64" s="90"/>
      <c r="G64" s="90"/>
      <c r="H64" s="90"/>
      <c r="I64" s="90"/>
      <c r="J64" s="90"/>
    </row>
    <row r="65" spans="1:13" x14ac:dyDescent="0.25">
      <c r="A65" s="86"/>
      <c r="B65" s="88"/>
      <c r="C65" s="88"/>
      <c r="D65" s="88"/>
      <c r="E65" s="88"/>
      <c r="F65" s="88"/>
      <c r="G65" s="88"/>
      <c r="H65" s="88"/>
      <c r="I65" s="88"/>
      <c r="J65" s="88"/>
    </row>
    <row r="66" spans="1:13" ht="14.45" customHeight="1" x14ac:dyDescent="0.25">
      <c r="A66" s="31" t="s">
        <v>29</v>
      </c>
      <c r="B66" s="92" t="s">
        <v>31</v>
      </c>
      <c r="C66">
        <v>4</v>
      </c>
      <c r="E66" s="91" t="e">
        <f>#REF!</f>
        <v>#REF!</v>
      </c>
      <c r="F66" s="93" t="e">
        <f>#REF!</f>
        <v>#REF!</v>
      </c>
      <c r="G66" s="90"/>
      <c r="H66" s="91" t="e">
        <f>#REF!</f>
        <v>#REF!</v>
      </c>
      <c r="I66" s="90"/>
      <c r="J66" s="93" t="e">
        <f>#REF!</f>
        <v>#REF!</v>
      </c>
    </row>
    <row r="67" spans="1:13" x14ac:dyDescent="0.25">
      <c r="B67" s="94"/>
      <c r="C67">
        <v>5</v>
      </c>
      <c r="E67" s="83"/>
      <c r="F67" s="60"/>
      <c r="G67" s="79"/>
      <c r="H67" s="83"/>
      <c r="I67" s="79"/>
      <c r="J67" s="60"/>
    </row>
    <row r="68" spans="1:13" x14ac:dyDescent="0.25">
      <c r="B68" s="94"/>
      <c r="C68">
        <v>6</v>
      </c>
      <c r="D68" s="82" t="e">
        <f>D63+7</f>
        <v>#REF!</v>
      </c>
      <c r="E68" s="83"/>
      <c r="F68" s="60"/>
      <c r="G68" s="79"/>
      <c r="H68" s="83"/>
      <c r="I68" s="79"/>
      <c r="J68" s="60"/>
    </row>
    <row r="69" spans="1:13" x14ac:dyDescent="0.25">
      <c r="B69" s="94"/>
      <c r="C69">
        <v>7</v>
      </c>
      <c r="D69" s="82" t="e">
        <f t="shared" ref="D69:D75" si="10">D68+7</f>
        <v>#REF!</v>
      </c>
      <c r="E69" s="83"/>
      <c r="F69" s="60"/>
      <c r="G69" s="79"/>
      <c r="H69" s="83"/>
      <c r="I69" s="79"/>
      <c r="J69" s="60"/>
    </row>
    <row r="70" spans="1:13" x14ac:dyDescent="0.25">
      <c r="A70" s="31" t="s">
        <v>32</v>
      </c>
      <c r="B70" s="94"/>
      <c r="C70">
        <v>8</v>
      </c>
      <c r="D70" s="82" t="e">
        <f t="shared" si="10"/>
        <v>#REF!</v>
      </c>
      <c r="E70" s="83"/>
      <c r="F70" s="60"/>
      <c r="G70" s="79"/>
      <c r="H70" s="83"/>
      <c r="I70" s="79"/>
      <c r="J70" s="60"/>
      <c r="M70" s="31" t="s">
        <v>33</v>
      </c>
    </row>
    <row r="71" spans="1:13" ht="60" x14ac:dyDescent="0.25">
      <c r="D71" s="33" t="e">
        <f t="shared" si="10"/>
        <v>#REF!</v>
      </c>
      <c r="E71" s="95" t="s">
        <v>34</v>
      </c>
      <c r="M71" t="s">
        <v>35</v>
      </c>
    </row>
    <row r="72" spans="1:13" x14ac:dyDescent="0.25">
      <c r="D72" s="33" t="e">
        <f t="shared" si="10"/>
        <v>#REF!</v>
      </c>
      <c r="E72" s="96"/>
      <c r="M72" t="s">
        <v>36</v>
      </c>
    </row>
    <row r="73" spans="1:13" x14ac:dyDescent="0.25">
      <c r="D73" s="33" t="e">
        <f t="shared" si="10"/>
        <v>#REF!</v>
      </c>
      <c r="E73" s="96"/>
      <c r="M73" t="s">
        <v>37</v>
      </c>
    </row>
    <row r="74" spans="1:13" x14ac:dyDescent="0.25">
      <c r="D74" s="33" t="e">
        <f t="shared" si="10"/>
        <v>#REF!</v>
      </c>
      <c r="E74" s="96"/>
    </row>
    <row r="75" spans="1:13" x14ac:dyDescent="0.25">
      <c r="D75" s="33" t="e">
        <f t="shared" si="10"/>
        <v>#REF!</v>
      </c>
      <c r="E75" s="97"/>
    </row>
  </sheetData>
  <mergeCells count="31">
    <mergeCell ref="E43:J46"/>
    <mergeCell ref="E47:E49"/>
    <mergeCell ref="F47:F49"/>
    <mergeCell ref="H47:H49"/>
    <mergeCell ref="I47:I49"/>
    <mergeCell ref="B33:B34"/>
    <mergeCell ref="E35:J38"/>
    <mergeCell ref="B39:B42"/>
    <mergeCell ref="E39:E42"/>
    <mergeCell ref="F39:F42"/>
    <mergeCell ref="H39:H42"/>
    <mergeCell ref="I39:I42"/>
    <mergeCell ref="E23:J25"/>
    <mergeCell ref="B26:B27"/>
    <mergeCell ref="E26:E29"/>
    <mergeCell ref="F26:F29"/>
    <mergeCell ref="H26:H29"/>
    <mergeCell ref="I26:I29"/>
    <mergeCell ref="E11:J12"/>
    <mergeCell ref="E17:J17"/>
    <mergeCell ref="B18:B22"/>
    <mergeCell ref="E19:E22"/>
    <mergeCell ref="F19:F22"/>
    <mergeCell ref="H19:H22"/>
    <mergeCell ref="I19:I22"/>
    <mergeCell ref="A1:J1"/>
    <mergeCell ref="B3:B10"/>
    <mergeCell ref="E4:E10"/>
    <mergeCell ref="F4:F10"/>
    <mergeCell ref="H4:H10"/>
    <mergeCell ref="I4:I10"/>
  </mergeCells>
  <conditionalFormatting sqref="E13:F13 H13:I13">
    <cfRule type="cellIs" dxfId="18" priority="2" operator="equal">
      <formula>0</formula>
    </cfRule>
  </conditionalFormatting>
  <conditionalFormatting sqref="E26:F26 H26:I26 E39:F39 H39:I39">
    <cfRule type="cellIs" dxfId="17" priority="7" operator="equal">
      <formula>0</formula>
    </cfRule>
  </conditionalFormatting>
  <conditionalFormatting sqref="E47:F47">
    <cfRule type="cellIs" dxfId="16" priority="5" operator="equal">
      <formula>0</formula>
    </cfRule>
  </conditionalFormatting>
  <conditionalFormatting sqref="E51:J51">
    <cfRule type="cellIs" dxfId="15" priority="6" operator="equal">
      <formula>0</formula>
    </cfRule>
  </conditionalFormatting>
  <conditionalFormatting sqref="E66:J70">
    <cfRule type="cellIs" dxfId="14" priority="8" operator="equal">
      <formula>0</formula>
    </cfRule>
  </conditionalFormatting>
  <conditionalFormatting sqref="F30:F31 H30:I31">
    <cfRule type="cellIs" dxfId="13" priority="3" operator="equal">
      <formula>0</formula>
    </cfRule>
  </conditionalFormatting>
  <conditionalFormatting sqref="F50 H50:I50">
    <cfRule type="cellIs" dxfId="12" priority="1" operator="equal">
      <formula>0</formula>
    </cfRule>
  </conditionalFormatting>
  <conditionalFormatting sqref="H47:I47">
    <cfRule type="cellIs" dxfId="11" priority="4" operator="equal">
      <formula>0</formula>
    </cfRule>
  </conditionalFormatting>
  <pageMargins left="0.7" right="0.7" top="0.75" bottom="0.75" header="0.3" footer="0.3"/>
  <pageSetup paperSize="9" scale="4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8D75D4-928A-4D24-8B88-8C861ED94D38}">
  <sheetPr>
    <pageSetUpPr fitToPage="1"/>
  </sheetPr>
  <dimension ref="A1:AC71"/>
  <sheetViews>
    <sheetView tabSelected="1" topLeftCell="F1" workbookViewId="0">
      <selection activeCell="W30" sqref="W30:W37"/>
    </sheetView>
  </sheetViews>
  <sheetFormatPr baseColWidth="10" defaultRowHeight="15" x14ac:dyDescent="0.25"/>
  <cols>
    <col min="1" max="1" width="10" bestFit="1" customWidth="1"/>
    <col min="2" max="2" width="6.140625" bestFit="1" customWidth="1"/>
    <col min="3" max="3" width="2" bestFit="1" customWidth="1"/>
    <col min="4" max="4" width="10.28515625" bestFit="1" customWidth="1"/>
    <col min="5" max="5" width="11.5703125" customWidth="1"/>
    <col min="6" max="6" width="6.140625" bestFit="1" customWidth="1"/>
    <col min="7" max="7" width="10.28515625" bestFit="1" customWidth="1"/>
    <col min="9" max="9" width="6.140625" bestFit="1" customWidth="1"/>
    <col min="10" max="10" width="7.7109375" bestFit="1" customWidth="1"/>
    <col min="12" max="12" width="6.140625" bestFit="1" customWidth="1"/>
    <col min="13" max="13" width="7.7109375" bestFit="1" customWidth="1"/>
    <col min="14" max="14" width="5.28515625" bestFit="1" customWidth="1"/>
    <col min="16" max="16" width="10" bestFit="1" customWidth="1"/>
    <col min="17" max="17" width="6.140625" bestFit="1" customWidth="1"/>
    <col min="18" max="18" width="2" bestFit="1" customWidth="1"/>
    <col min="19" max="19" width="10.28515625" bestFit="1" customWidth="1"/>
    <col min="20" max="20" width="11.5703125" customWidth="1"/>
    <col min="21" max="21" width="6.140625" bestFit="1" customWidth="1"/>
    <col min="22" max="22" width="10.28515625" bestFit="1" customWidth="1"/>
    <col min="24" max="24" width="6.140625" bestFit="1" customWidth="1"/>
    <col min="25" max="25" width="7.7109375" bestFit="1" customWidth="1"/>
    <col min="27" max="27" width="6.140625" bestFit="1" customWidth="1"/>
    <col min="28" max="28" width="7.7109375" bestFit="1" customWidth="1"/>
    <col min="29" max="29" width="5.28515625" bestFit="1" customWidth="1"/>
  </cols>
  <sheetData>
    <row r="1" spans="1:29" ht="39.6" customHeight="1" x14ac:dyDescent="0.25">
      <c r="A1" s="129" t="s">
        <v>38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P1" s="129" t="s">
        <v>39</v>
      </c>
      <c r="Q1" s="129"/>
      <c r="R1" s="129"/>
      <c r="S1" s="129"/>
      <c r="T1" s="129"/>
      <c r="U1" s="129"/>
      <c r="V1" s="129"/>
      <c r="W1" s="129"/>
      <c r="X1" s="129"/>
      <c r="Y1" s="129"/>
      <c r="Z1" s="129"/>
      <c r="AA1" s="129"/>
      <c r="AB1" s="129"/>
      <c r="AC1" s="98"/>
    </row>
    <row r="2" spans="1:29" ht="14.4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2" t="s">
        <v>1</v>
      </c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2" t="s">
        <v>1</v>
      </c>
    </row>
    <row r="3" spans="1:29" ht="14.45" customHeight="1" x14ac:dyDescent="0.25">
      <c r="C3" s="27"/>
      <c r="D3" s="99"/>
      <c r="E3" s="100" t="s">
        <v>3</v>
      </c>
      <c r="F3" s="101" t="s">
        <v>4</v>
      </c>
      <c r="G3" s="102" t="s">
        <v>5</v>
      </c>
      <c r="H3" s="103" t="s">
        <v>6</v>
      </c>
      <c r="I3" s="101" t="s">
        <v>4</v>
      </c>
      <c r="J3" s="101" t="s">
        <v>5</v>
      </c>
      <c r="K3" s="103" t="s">
        <v>40</v>
      </c>
      <c r="L3" s="101" t="s">
        <v>4</v>
      </c>
      <c r="M3" s="101" t="s">
        <v>5</v>
      </c>
      <c r="N3" s="104"/>
      <c r="R3" s="27"/>
      <c r="S3" s="99"/>
      <c r="T3" s="100" t="s">
        <v>3</v>
      </c>
      <c r="U3" s="101" t="s">
        <v>4</v>
      </c>
      <c r="V3" s="102" t="s">
        <v>5</v>
      </c>
      <c r="W3" s="103" t="s">
        <v>6</v>
      </c>
      <c r="X3" s="101" t="s">
        <v>4</v>
      </c>
      <c r="Y3" s="101" t="s">
        <v>5</v>
      </c>
      <c r="Z3" s="103" t="s">
        <v>40</v>
      </c>
      <c r="AA3" s="101" t="s">
        <v>4</v>
      </c>
      <c r="AB3" s="102" t="s">
        <v>5</v>
      </c>
      <c r="AC3" s="104"/>
    </row>
    <row r="4" spans="1:29" ht="14.45" customHeight="1" x14ac:dyDescent="0.25">
      <c r="A4" s="3"/>
      <c r="B4" s="130" t="s">
        <v>2</v>
      </c>
      <c r="C4" s="4">
        <v>1</v>
      </c>
      <c r="D4" s="105">
        <v>45908</v>
      </c>
      <c r="E4" s="148" t="s">
        <v>41</v>
      </c>
      <c r="F4" s="149"/>
      <c r="G4" s="13">
        <v>25</v>
      </c>
      <c r="H4" s="148" t="s">
        <v>42</v>
      </c>
      <c r="I4" s="149"/>
      <c r="J4" s="15">
        <v>25</v>
      </c>
      <c r="K4" s="148"/>
      <c r="L4" s="149"/>
      <c r="M4" s="15"/>
      <c r="N4" s="104"/>
      <c r="P4" s="3"/>
      <c r="Q4" s="130" t="s">
        <v>2</v>
      </c>
      <c r="R4" s="4">
        <v>1</v>
      </c>
      <c r="S4" s="105">
        <v>45908</v>
      </c>
      <c r="T4" s="148" t="s">
        <v>43</v>
      </c>
      <c r="U4" s="149"/>
      <c r="V4" s="13">
        <v>20</v>
      </c>
      <c r="W4" s="148" t="s">
        <v>43</v>
      </c>
      <c r="X4" s="149"/>
      <c r="Y4" s="15">
        <v>20</v>
      </c>
      <c r="Z4" s="148" t="s">
        <v>43</v>
      </c>
      <c r="AA4" s="149"/>
      <c r="AB4" s="13">
        <v>20</v>
      </c>
      <c r="AC4" s="104"/>
    </row>
    <row r="5" spans="1:29" x14ac:dyDescent="0.25">
      <c r="A5" s="10" t="s">
        <v>7</v>
      </c>
      <c r="B5" s="131"/>
      <c r="C5">
        <v>2</v>
      </c>
      <c r="D5" s="11">
        <f>D4+3</f>
        <v>45911</v>
      </c>
      <c r="E5" s="132"/>
      <c r="F5" s="144"/>
      <c r="G5" s="17">
        <f>G4</f>
        <v>25</v>
      </c>
      <c r="H5" s="132"/>
      <c r="I5" s="144"/>
      <c r="J5" s="12">
        <f>J4</f>
        <v>25</v>
      </c>
      <c r="K5" s="132"/>
      <c r="L5" s="144"/>
      <c r="M5" s="12">
        <f>M4</f>
        <v>0</v>
      </c>
      <c r="N5" s="9"/>
      <c r="P5" s="10" t="s">
        <v>7</v>
      </c>
      <c r="Q5" s="131"/>
      <c r="R5">
        <v>2</v>
      </c>
      <c r="S5" s="11">
        <f>S4+3</f>
        <v>45911</v>
      </c>
      <c r="T5" s="132"/>
      <c r="U5" s="144"/>
      <c r="V5" s="17">
        <f>V4</f>
        <v>20</v>
      </c>
      <c r="W5" s="132"/>
      <c r="X5" s="144"/>
      <c r="Y5" s="12">
        <f>Y4</f>
        <v>20</v>
      </c>
      <c r="Z5" s="132"/>
      <c r="AA5" s="144"/>
      <c r="AB5" s="17">
        <f>AB4</f>
        <v>20</v>
      </c>
      <c r="AC5" s="9"/>
    </row>
    <row r="6" spans="1:29" x14ac:dyDescent="0.25">
      <c r="A6" s="16"/>
      <c r="B6" s="131"/>
      <c r="C6">
        <v>3</v>
      </c>
      <c r="D6" s="11">
        <f>D5+1</f>
        <v>45912</v>
      </c>
      <c r="E6" s="132"/>
      <c r="F6" s="144"/>
      <c r="G6" s="17">
        <f t="shared" ref="G6:G10" si="0">G5</f>
        <v>25</v>
      </c>
      <c r="H6" s="132"/>
      <c r="I6" s="144"/>
      <c r="J6" s="12">
        <f t="shared" ref="J6:J10" si="1">J5</f>
        <v>25</v>
      </c>
      <c r="K6" s="132"/>
      <c r="L6" s="144"/>
      <c r="M6" s="12">
        <f t="shared" ref="M6:M10" si="2">M5</f>
        <v>0</v>
      </c>
      <c r="N6" s="9"/>
      <c r="P6" s="16"/>
      <c r="Q6" s="131"/>
      <c r="R6">
        <v>3</v>
      </c>
      <c r="S6" s="11">
        <f>S5+1</f>
        <v>45912</v>
      </c>
      <c r="T6" s="132"/>
      <c r="U6" s="144"/>
      <c r="V6" s="17">
        <f t="shared" ref="V6:V10" si="3">V5</f>
        <v>20</v>
      </c>
      <c r="W6" s="132"/>
      <c r="X6" s="144"/>
      <c r="Y6" s="12">
        <f t="shared" ref="Y6:Y10" si="4">Y5</f>
        <v>20</v>
      </c>
      <c r="Z6" s="132"/>
      <c r="AA6" s="144"/>
      <c r="AB6" s="17">
        <f t="shared" ref="AB6:AB10" si="5">AB5</f>
        <v>20</v>
      </c>
      <c r="AC6" s="9"/>
    </row>
    <row r="7" spans="1:29" x14ac:dyDescent="0.25">
      <c r="A7" s="16"/>
      <c r="B7" s="131"/>
      <c r="C7">
        <v>4</v>
      </c>
      <c r="D7" s="11">
        <f>D6+3</f>
        <v>45915</v>
      </c>
      <c r="E7" s="132"/>
      <c r="F7" s="144"/>
      <c r="G7" s="17">
        <f t="shared" si="0"/>
        <v>25</v>
      </c>
      <c r="H7" s="132"/>
      <c r="I7" s="144"/>
      <c r="J7" s="12">
        <f t="shared" si="1"/>
        <v>25</v>
      </c>
      <c r="K7" s="132"/>
      <c r="L7" s="144"/>
      <c r="M7" s="12">
        <f t="shared" si="2"/>
        <v>0</v>
      </c>
      <c r="N7" s="9"/>
      <c r="P7" s="16"/>
      <c r="Q7" s="131"/>
      <c r="R7">
        <v>4</v>
      </c>
      <c r="S7" s="11">
        <f>S6+3</f>
        <v>45915</v>
      </c>
      <c r="T7" s="132"/>
      <c r="U7" s="144"/>
      <c r="V7" s="17">
        <f t="shared" si="3"/>
        <v>20</v>
      </c>
      <c r="W7" s="132"/>
      <c r="X7" s="144"/>
      <c r="Y7" s="12">
        <f t="shared" si="4"/>
        <v>20</v>
      </c>
      <c r="Z7" s="132"/>
      <c r="AA7" s="144"/>
      <c r="AB7" s="17">
        <f t="shared" si="5"/>
        <v>20</v>
      </c>
      <c r="AC7" s="9"/>
    </row>
    <row r="8" spans="1:29" x14ac:dyDescent="0.25">
      <c r="A8" s="16"/>
      <c r="B8" s="131"/>
      <c r="C8">
        <v>5</v>
      </c>
      <c r="D8" s="11">
        <f>D7+3</f>
        <v>45918</v>
      </c>
      <c r="E8" s="132"/>
      <c r="F8" s="144"/>
      <c r="G8" s="17">
        <f t="shared" si="0"/>
        <v>25</v>
      </c>
      <c r="H8" s="132"/>
      <c r="I8" s="144"/>
      <c r="J8" s="12">
        <f t="shared" si="1"/>
        <v>25</v>
      </c>
      <c r="K8" s="132"/>
      <c r="L8" s="144"/>
      <c r="M8" s="12">
        <f t="shared" si="2"/>
        <v>0</v>
      </c>
      <c r="N8" s="9"/>
      <c r="P8" s="16"/>
      <c r="Q8" s="131"/>
      <c r="R8">
        <v>5</v>
      </c>
      <c r="S8" s="11">
        <f>S7+3</f>
        <v>45918</v>
      </c>
      <c r="T8" s="132"/>
      <c r="U8" s="144"/>
      <c r="V8" s="17">
        <f t="shared" si="3"/>
        <v>20</v>
      </c>
      <c r="W8" s="132"/>
      <c r="X8" s="144"/>
      <c r="Y8" s="12">
        <f t="shared" si="4"/>
        <v>20</v>
      </c>
      <c r="Z8" s="132"/>
      <c r="AA8" s="144"/>
      <c r="AB8" s="17">
        <f t="shared" si="5"/>
        <v>20</v>
      </c>
      <c r="AC8" s="9"/>
    </row>
    <row r="9" spans="1:29" x14ac:dyDescent="0.25">
      <c r="A9" s="16"/>
      <c r="B9" s="131"/>
      <c r="C9">
        <v>6</v>
      </c>
      <c r="D9" s="11">
        <f>D8+1</f>
        <v>45919</v>
      </c>
      <c r="E9" s="132"/>
      <c r="F9" s="144"/>
      <c r="G9" s="17">
        <f t="shared" si="0"/>
        <v>25</v>
      </c>
      <c r="H9" s="132"/>
      <c r="I9" s="144"/>
      <c r="J9" s="12">
        <f t="shared" si="1"/>
        <v>25</v>
      </c>
      <c r="K9" s="132"/>
      <c r="L9" s="144"/>
      <c r="M9" s="12">
        <f t="shared" si="2"/>
        <v>0</v>
      </c>
      <c r="N9" s="9"/>
      <c r="P9" s="16"/>
      <c r="Q9" s="131"/>
      <c r="R9">
        <v>6</v>
      </c>
      <c r="S9" s="11">
        <f>S8+1</f>
        <v>45919</v>
      </c>
      <c r="T9" s="132"/>
      <c r="U9" s="144"/>
      <c r="V9" s="17">
        <f t="shared" si="3"/>
        <v>20</v>
      </c>
      <c r="W9" s="132"/>
      <c r="X9" s="144"/>
      <c r="Y9" s="12">
        <f t="shared" si="4"/>
        <v>20</v>
      </c>
      <c r="Z9" s="132"/>
      <c r="AA9" s="144"/>
      <c r="AB9" s="17">
        <f t="shared" si="5"/>
        <v>20</v>
      </c>
      <c r="AC9" s="9"/>
    </row>
    <row r="10" spans="1:29" x14ac:dyDescent="0.25">
      <c r="A10" s="16"/>
      <c r="B10" s="131"/>
      <c r="C10">
        <v>7</v>
      </c>
      <c r="D10" s="11">
        <f>D9+3</f>
        <v>45922</v>
      </c>
      <c r="E10" s="132"/>
      <c r="F10" s="144"/>
      <c r="G10" s="17">
        <f t="shared" si="0"/>
        <v>25</v>
      </c>
      <c r="H10" s="132"/>
      <c r="I10" s="144"/>
      <c r="J10" s="12">
        <f t="shared" si="1"/>
        <v>25</v>
      </c>
      <c r="K10" s="132"/>
      <c r="L10" s="144"/>
      <c r="M10" s="12">
        <f t="shared" si="2"/>
        <v>0</v>
      </c>
      <c r="N10" s="9"/>
      <c r="P10" s="16"/>
      <c r="Q10" s="131"/>
      <c r="R10">
        <v>7</v>
      </c>
      <c r="S10" s="11">
        <f>S9+3</f>
        <v>45922</v>
      </c>
      <c r="T10" s="132"/>
      <c r="U10" s="144"/>
      <c r="V10" s="17">
        <f t="shared" si="3"/>
        <v>20</v>
      </c>
      <c r="W10" s="132"/>
      <c r="X10" s="144"/>
      <c r="Y10" s="12">
        <f t="shared" si="4"/>
        <v>20</v>
      </c>
      <c r="Z10" s="132"/>
      <c r="AA10" s="144"/>
      <c r="AB10" s="17">
        <f t="shared" si="5"/>
        <v>20</v>
      </c>
      <c r="AC10" s="9"/>
    </row>
    <row r="11" spans="1:29" ht="14.45" customHeight="1" x14ac:dyDescent="0.25">
      <c r="A11" s="53"/>
      <c r="B11" s="158"/>
      <c r="C11" s="106">
        <v>8</v>
      </c>
      <c r="D11" s="28">
        <f>D10+3</f>
        <v>45925</v>
      </c>
      <c r="E11" s="134"/>
      <c r="F11" s="145"/>
      <c r="G11" s="56">
        <f>G10</f>
        <v>25</v>
      </c>
      <c r="H11" s="134"/>
      <c r="I11" s="145"/>
      <c r="J11" s="56">
        <f>J10</f>
        <v>25</v>
      </c>
      <c r="K11" s="134"/>
      <c r="L11" s="145"/>
      <c r="M11" s="56">
        <f>M10</f>
        <v>0</v>
      </c>
      <c r="N11" s="107"/>
      <c r="P11" s="53"/>
      <c r="Q11" s="158"/>
      <c r="R11" s="106">
        <v>8</v>
      </c>
      <c r="S11" s="28">
        <f>S10+3</f>
        <v>45925</v>
      </c>
      <c r="T11" s="134"/>
      <c r="U11" s="145"/>
      <c r="V11" s="56">
        <f>V10</f>
        <v>20</v>
      </c>
      <c r="W11" s="134"/>
      <c r="X11" s="145"/>
      <c r="Y11" s="56">
        <f>Y10</f>
        <v>20</v>
      </c>
      <c r="Z11" s="134"/>
      <c r="AA11" s="145"/>
      <c r="AB11" s="56">
        <f>AB10</f>
        <v>20</v>
      </c>
      <c r="AC11" s="107"/>
    </row>
    <row r="12" spans="1:29" ht="14.45" customHeight="1" x14ac:dyDescent="0.25">
      <c r="A12" s="4"/>
      <c r="B12" s="108"/>
      <c r="C12" s="79"/>
      <c r="D12" s="33"/>
      <c r="E12" s="18"/>
      <c r="F12" s="109" t="s">
        <v>1</v>
      </c>
      <c r="G12" s="110">
        <f>SUM(G4:G11)</f>
        <v>200</v>
      </c>
      <c r="H12" s="47"/>
      <c r="I12" s="109" t="s">
        <v>1</v>
      </c>
      <c r="J12" s="110">
        <f>SUM(J4:J11)</f>
        <v>200</v>
      </c>
      <c r="K12" s="47"/>
      <c r="L12" s="109" t="s">
        <v>1</v>
      </c>
      <c r="M12" s="110">
        <f>SUM(M4:M11)</f>
        <v>0</v>
      </c>
      <c r="N12" s="111">
        <f>SUM(G12,J12,M12)</f>
        <v>400</v>
      </c>
      <c r="P12" s="4"/>
      <c r="Q12" s="108"/>
      <c r="R12" s="79"/>
      <c r="S12" s="33"/>
      <c r="T12" s="18"/>
      <c r="U12" s="109" t="s">
        <v>1</v>
      </c>
      <c r="V12" s="110">
        <f>SUM(V4:V11)</f>
        <v>160</v>
      </c>
      <c r="W12" s="47"/>
      <c r="X12" s="109" t="s">
        <v>1</v>
      </c>
      <c r="Y12" s="110">
        <f>SUM(Y4:Y11)</f>
        <v>160</v>
      </c>
      <c r="Z12" s="47"/>
      <c r="AA12" s="109" t="s">
        <v>1</v>
      </c>
      <c r="AB12" s="112">
        <f>SUM(AB4:AB11)</f>
        <v>160</v>
      </c>
      <c r="AC12" s="111">
        <f>SUM(V12,Y12,AB12)</f>
        <v>480</v>
      </c>
    </row>
    <row r="13" spans="1:29" ht="14.45" customHeight="1" x14ac:dyDescent="0.25">
      <c r="B13" s="108"/>
      <c r="C13" s="79"/>
      <c r="D13" s="33"/>
      <c r="E13" s="30"/>
      <c r="F13" s="30"/>
      <c r="G13" s="113"/>
      <c r="H13" s="113"/>
      <c r="I13" s="113"/>
      <c r="J13" s="114"/>
      <c r="K13" s="114"/>
      <c r="L13" s="113"/>
      <c r="M13" s="113"/>
      <c r="N13" s="58"/>
      <c r="O13" s="16"/>
      <c r="Q13" s="108"/>
      <c r="R13" s="79"/>
      <c r="S13" s="33"/>
      <c r="T13" s="30"/>
      <c r="U13" s="30"/>
      <c r="V13" s="113"/>
      <c r="W13" s="113"/>
      <c r="X13" s="113"/>
      <c r="Y13" s="114"/>
      <c r="Z13" s="114"/>
      <c r="AA13" s="113"/>
      <c r="AB13" s="113"/>
      <c r="AC13" s="58"/>
    </row>
    <row r="14" spans="1:29" ht="14.45" customHeight="1" x14ac:dyDescent="0.25">
      <c r="B14" s="108"/>
      <c r="C14" s="79"/>
      <c r="D14" s="33"/>
      <c r="E14" s="30"/>
      <c r="F14" s="30"/>
      <c r="G14" s="113"/>
      <c r="H14" s="113"/>
      <c r="I14" s="113"/>
      <c r="J14" s="115"/>
      <c r="K14" s="115"/>
      <c r="L14" s="113"/>
      <c r="M14" s="113"/>
      <c r="N14" s="2" t="s">
        <v>1</v>
      </c>
      <c r="O14" s="10"/>
      <c r="Q14" s="108"/>
      <c r="R14" s="79"/>
      <c r="S14" s="33"/>
      <c r="T14" s="30"/>
      <c r="U14" s="30"/>
      <c r="V14" s="113"/>
      <c r="W14" s="113"/>
      <c r="X14" s="113"/>
      <c r="Y14" s="115"/>
      <c r="Z14" s="115"/>
      <c r="AA14" s="113"/>
      <c r="AB14" s="113"/>
      <c r="AC14" s="2" t="s">
        <v>1</v>
      </c>
    </row>
    <row r="15" spans="1:29" ht="14.45" customHeight="1" x14ac:dyDescent="0.25">
      <c r="A15" s="88"/>
      <c r="E15" s="103" t="s">
        <v>3</v>
      </c>
      <c r="F15" s="101" t="s">
        <v>4</v>
      </c>
      <c r="G15" s="102" t="s">
        <v>5</v>
      </c>
      <c r="H15" s="103" t="s">
        <v>6</v>
      </c>
      <c r="I15" s="101" t="s">
        <v>4</v>
      </c>
      <c r="J15" s="101" t="s">
        <v>5</v>
      </c>
      <c r="K15" s="103" t="s">
        <v>40</v>
      </c>
      <c r="L15" s="101" t="s">
        <v>4</v>
      </c>
      <c r="M15" s="101" t="s">
        <v>5</v>
      </c>
      <c r="N15" s="9"/>
      <c r="O15" s="16"/>
      <c r="P15" s="88"/>
      <c r="T15" s="103" t="s">
        <v>3</v>
      </c>
      <c r="U15" s="101" t="s">
        <v>4</v>
      </c>
      <c r="V15" s="102" t="s">
        <v>5</v>
      </c>
      <c r="W15" s="103" t="s">
        <v>6</v>
      </c>
      <c r="X15" s="101" t="s">
        <v>4</v>
      </c>
      <c r="Y15" s="101" t="s">
        <v>5</v>
      </c>
      <c r="Z15" s="103" t="s">
        <v>40</v>
      </c>
      <c r="AA15" s="101" t="s">
        <v>4</v>
      </c>
      <c r="AB15" s="102" t="s">
        <v>5</v>
      </c>
      <c r="AC15" s="9"/>
    </row>
    <row r="16" spans="1:29" x14ac:dyDescent="0.25">
      <c r="A16" s="3"/>
      <c r="B16" s="159" t="s">
        <v>16</v>
      </c>
      <c r="C16" s="116">
        <v>1</v>
      </c>
      <c r="D16" s="117">
        <v>45926</v>
      </c>
      <c r="E16" s="148" t="s">
        <v>44</v>
      </c>
      <c r="F16" s="149"/>
      <c r="G16" s="13">
        <v>25</v>
      </c>
      <c r="H16" s="148" t="s">
        <v>44</v>
      </c>
      <c r="I16" s="149"/>
      <c r="J16" s="15">
        <v>25</v>
      </c>
      <c r="K16" s="148"/>
      <c r="L16" s="149"/>
      <c r="M16" s="15"/>
      <c r="N16" s="104"/>
      <c r="O16" s="16"/>
      <c r="P16" s="3"/>
      <c r="Q16" s="159" t="s">
        <v>16</v>
      </c>
      <c r="R16" s="116">
        <v>1</v>
      </c>
      <c r="S16" s="117">
        <v>45926</v>
      </c>
      <c r="T16" s="148"/>
      <c r="U16" s="149"/>
      <c r="V16" s="13">
        <v>15</v>
      </c>
      <c r="W16" s="162" t="s">
        <v>47</v>
      </c>
      <c r="X16" s="149"/>
      <c r="Y16" s="15">
        <v>21</v>
      </c>
      <c r="Z16" s="162" t="s">
        <v>47</v>
      </c>
      <c r="AA16" s="149"/>
      <c r="AB16" s="13">
        <v>21</v>
      </c>
      <c r="AC16" s="104"/>
    </row>
    <row r="17" spans="1:29" x14ac:dyDescent="0.25">
      <c r="A17" s="10"/>
      <c r="B17" s="160"/>
      <c r="C17">
        <v>2</v>
      </c>
      <c r="D17" s="118">
        <f>D16+3</f>
        <v>45929</v>
      </c>
      <c r="E17" s="132"/>
      <c r="F17" s="144"/>
      <c r="G17" s="17">
        <f>G16</f>
        <v>25</v>
      </c>
      <c r="H17" s="132"/>
      <c r="I17" s="144"/>
      <c r="J17" s="12">
        <f>J16</f>
        <v>25</v>
      </c>
      <c r="K17" s="132"/>
      <c r="L17" s="144"/>
      <c r="M17" s="12">
        <f>M16</f>
        <v>0</v>
      </c>
      <c r="N17" s="9"/>
      <c r="O17" s="16"/>
      <c r="P17" s="10"/>
      <c r="Q17" s="160"/>
      <c r="R17">
        <v>2</v>
      </c>
      <c r="S17" s="118">
        <f>S16+3</f>
        <v>45929</v>
      </c>
      <c r="T17" s="132"/>
      <c r="U17" s="144"/>
      <c r="V17" s="17">
        <f>V16</f>
        <v>15</v>
      </c>
      <c r="W17" s="163"/>
      <c r="X17" s="144"/>
      <c r="Y17" s="12">
        <f>Y16</f>
        <v>21</v>
      </c>
      <c r="Z17" s="163"/>
      <c r="AA17" s="144"/>
      <c r="AB17" s="17">
        <f>AB16</f>
        <v>21</v>
      </c>
      <c r="AC17" s="9"/>
    </row>
    <row r="18" spans="1:29" x14ac:dyDescent="0.25">
      <c r="A18" s="10" t="s">
        <v>12</v>
      </c>
      <c r="B18" s="160"/>
      <c r="C18" s="68">
        <v>3</v>
      </c>
      <c r="D18" s="118">
        <f>D17+3</f>
        <v>45932</v>
      </c>
      <c r="E18" s="132"/>
      <c r="F18" s="144"/>
      <c r="G18" s="17">
        <f t="shared" ref="G18:G23" si="6">G17</f>
        <v>25</v>
      </c>
      <c r="H18" s="132"/>
      <c r="I18" s="144"/>
      <c r="J18" s="12">
        <f t="shared" ref="J18:J23" si="7">J17</f>
        <v>25</v>
      </c>
      <c r="K18" s="132"/>
      <c r="L18" s="144"/>
      <c r="M18" s="12">
        <f t="shared" ref="M18:M23" si="8">M17</f>
        <v>0</v>
      </c>
      <c r="N18" s="9"/>
      <c r="O18" s="16"/>
      <c r="P18" s="10" t="s">
        <v>12</v>
      </c>
      <c r="Q18" s="160"/>
      <c r="R18" s="68">
        <v>3</v>
      </c>
      <c r="S18" s="118">
        <f>S17+3</f>
        <v>45932</v>
      </c>
      <c r="T18" s="132"/>
      <c r="U18" s="144"/>
      <c r="V18" s="17">
        <f t="shared" ref="V18:V23" si="9">V17</f>
        <v>15</v>
      </c>
      <c r="W18" s="163"/>
      <c r="X18" s="144"/>
      <c r="Y18" s="12">
        <f t="shared" ref="Y18:Y23" si="10">Y17</f>
        <v>21</v>
      </c>
      <c r="Z18" s="163"/>
      <c r="AA18" s="144"/>
      <c r="AB18" s="17">
        <f t="shared" ref="AB18:AB23" si="11">AB17</f>
        <v>21</v>
      </c>
      <c r="AC18" s="9"/>
    </row>
    <row r="19" spans="1:29" x14ac:dyDescent="0.25">
      <c r="A19" s="16"/>
      <c r="B19" s="160"/>
      <c r="C19">
        <v>4</v>
      </c>
      <c r="D19" s="118">
        <f>D18+1</f>
        <v>45933</v>
      </c>
      <c r="E19" s="132"/>
      <c r="F19" s="144"/>
      <c r="G19" s="17">
        <f t="shared" si="6"/>
        <v>25</v>
      </c>
      <c r="H19" s="132"/>
      <c r="I19" s="144"/>
      <c r="J19" s="12">
        <f t="shared" si="7"/>
        <v>25</v>
      </c>
      <c r="K19" s="132"/>
      <c r="L19" s="144"/>
      <c r="M19" s="12">
        <f t="shared" si="8"/>
        <v>0</v>
      </c>
      <c r="N19" s="9"/>
      <c r="O19" s="16"/>
      <c r="P19" s="16"/>
      <c r="Q19" s="160"/>
      <c r="R19">
        <v>4</v>
      </c>
      <c r="S19" s="118">
        <f>S18+1</f>
        <v>45933</v>
      </c>
      <c r="T19" s="132"/>
      <c r="U19" s="144"/>
      <c r="V19" s="17">
        <f t="shared" si="9"/>
        <v>15</v>
      </c>
      <c r="W19" s="163"/>
      <c r="X19" s="144"/>
      <c r="Y19" s="12">
        <f t="shared" si="10"/>
        <v>21</v>
      </c>
      <c r="Z19" s="163"/>
      <c r="AA19" s="144"/>
      <c r="AB19" s="17">
        <f t="shared" si="11"/>
        <v>21</v>
      </c>
      <c r="AC19" s="9"/>
    </row>
    <row r="20" spans="1:29" ht="14.45" customHeight="1" x14ac:dyDescent="0.25">
      <c r="A20" s="16"/>
      <c r="B20" s="160"/>
      <c r="C20" s="68">
        <v>5</v>
      </c>
      <c r="D20" s="118">
        <f>D17+7</f>
        <v>45936</v>
      </c>
      <c r="E20" s="132"/>
      <c r="F20" s="144"/>
      <c r="G20" s="17">
        <f t="shared" si="6"/>
        <v>25</v>
      </c>
      <c r="H20" s="132"/>
      <c r="I20" s="144"/>
      <c r="J20" s="12">
        <f t="shared" si="7"/>
        <v>25</v>
      </c>
      <c r="K20" s="132"/>
      <c r="L20" s="144"/>
      <c r="M20" s="12">
        <f t="shared" si="8"/>
        <v>0</v>
      </c>
      <c r="N20" s="9"/>
      <c r="O20" s="16"/>
      <c r="P20" s="16"/>
      <c r="Q20" s="160"/>
      <c r="R20" s="68">
        <v>5</v>
      </c>
      <c r="S20" s="118">
        <f>S17+7</f>
        <v>45936</v>
      </c>
      <c r="T20" s="132"/>
      <c r="U20" s="144"/>
      <c r="V20" s="17">
        <f t="shared" si="9"/>
        <v>15</v>
      </c>
      <c r="W20" s="163"/>
      <c r="X20" s="144"/>
      <c r="Y20" s="12">
        <f t="shared" si="10"/>
        <v>21</v>
      </c>
      <c r="Z20" s="163"/>
      <c r="AA20" s="144"/>
      <c r="AB20" s="17">
        <f t="shared" si="11"/>
        <v>21</v>
      </c>
      <c r="AC20" s="9"/>
    </row>
    <row r="21" spans="1:29" ht="14.45" customHeight="1" x14ac:dyDescent="0.25">
      <c r="A21" s="16"/>
      <c r="B21" s="160"/>
      <c r="C21">
        <v>6</v>
      </c>
      <c r="D21" s="118">
        <f>D20+3</f>
        <v>45939</v>
      </c>
      <c r="E21" s="132"/>
      <c r="F21" s="144"/>
      <c r="G21" s="17">
        <f t="shared" si="6"/>
        <v>25</v>
      </c>
      <c r="H21" s="132"/>
      <c r="I21" s="144"/>
      <c r="J21" s="12">
        <f t="shared" si="7"/>
        <v>25</v>
      </c>
      <c r="K21" s="132"/>
      <c r="L21" s="144"/>
      <c r="M21" s="12">
        <f t="shared" si="8"/>
        <v>0</v>
      </c>
      <c r="N21" s="9"/>
      <c r="P21" s="16"/>
      <c r="Q21" s="160"/>
      <c r="R21">
        <v>6</v>
      </c>
      <c r="S21" s="118">
        <f>S20+3</f>
        <v>45939</v>
      </c>
      <c r="T21" s="132"/>
      <c r="U21" s="144"/>
      <c r="V21" s="17">
        <f t="shared" si="9"/>
        <v>15</v>
      </c>
      <c r="W21" s="163"/>
      <c r="X21" s="144"/>
      <c r="Y21" s="12">
        <f t="shared" si="10"/>
        <v>21</v>
      </c>
      <c r="Z21" s="163"/>
      <c r="AA21" s="144"/>
      <c r="AB21" s="17">
        <f t="shared" si="11"/>
        <v>21</v>
      </c>
      <c r="AC21" s="9"/>
    </row>
    <row r="22" spans="1:29" ht="14.45" customHeight="1" x14ac:dyDescent="0.25">
      <c r="A22" s="16"/>
      <c r="B22" s="160"/>
      <c r="C22" s="68">
        <v>7</v>
      </c>
      <c r="D22" s="118">
        <f>D21+1</f>
        <v>45940</v>
      </c>
      <c r="E22" s="132"/>
      <c r="F22" s="144"/>
      <c r="G22" s="17">
        <f t="shared" si="6"/>
        <v>25</v>
      </c>
      <c r="H22" s="132"/>
      <c r="I22" s="144"/>
      <c r="J22" s="12">
        <f t="shared" si="7"/>
        <v>25</v>
      </c>
      <c r="K22" s="132"/>
      <c r="L22" s="144"/>
      <c r="M22" s="12">
        <f t="shared" si="8"/>
        <v>0</v>
      </c>
      <c r="N22" s="9"/>
      <c r="P22" s="16"/>
      <c r="Q22" s="160"/>
      <c r="R22" s="68">
        <v>7</v>
      </c>
      <c r="S22" s="118">
        <f>S21+1</f>
        <v>45940</v>
      </c>
      <c r="T22" s="132"/>
      <c r="U22" s="144"/>
      <c r="V22" s="17">
        <f t="shared" si="9"/>
        <v>15</v>
      </c>
      <c r="W22" s="163"/>
      <c r="X22" s="144"/>
      <c r="Y22" s="12">
        <f t="shared" si="10"/>
        <v>21</v>
      </c>
      <c r="Z22" s="163"/>
      <c r="AA22" s="144"/>
      <c r="AB22" s="17">
        <f t="shared" si="11"/>
        <v>21</v>
      </c>
      <c r="AC22" s="9"/>
    </row>
    <row r="23" spans="1:29" x14ac:dyDescent="0.25">
      <c r="A23" s="25"/>
      <c r="B23" s="161"/>
      <c r="C23" s="27">
        <v>8</v>
      </c>
      <c r="D23" s="119">
        <f>D20+7</f>
        <v>45943</v>
      </c>
      <c r="E23" s="134"/>
      <c r="F23" s="145"/>
      <c r="G23" s="56">
        <f t="shared" si="6"/>
        <v>25</v>
      </c>
      <c r="H23" s="134"/>
      <c r="I23" s="145"/>
      <c r="J23" s="56">
        <f t="shared" si="7"/>
        <v>25</v>
      </c>
      <c r="K23" s="134"/>
      <c r="L23" s="145"/>
      <c r="M23" s="56">
        <f t="shared" si="8"/>
        <v>0</v>
      </c>
      <c r="N23" s="107"/>
      <c r="P23" s="25"/>
      <c r="Q23" s="161"/>
      <c r="R23" s="27">
        <v>8</v>
      </c>
      <c r="S23" s="119">
        <f>S20+7</f>
        <v>45943</v>
      </c>
      <c r="T23" s="134"/>
      <c r="U23" s="145"/>
      <c r="V23" s="56">
        <f t="shared" si="9"/>
        <v>15</v>
      </c>
      <c r="W23" s="164"/>
      <c r="X23" s="145"/>
      <c r="Y23" s="56">
        <f t="shared" si="10"/>
        <v>21</v>
      </c>
      <c r="Z23" s="164"/>
      <c r="AA23" s="145"/>
      <c r="AB23" s="56">
        <f t="shared" si="11"/>
        <v>21</v>
      </c>
      <c r="AC23" s="107"/>
    </row>
    <row r="24" spans="1:29" x14ac:dyDescent="0.25">
      <c r="A24" s="120"/>
      <c r="B24" s="121"/>
      <c r="D24" s="33"/>
      <c r="E24" s="18"/>
      <c r="F24" s="109" t="s">
        <v>1</v>
      </c>
      <c r="G24" s="110">
        <f>SUM(G16:G23)</f>
        <v>200</v>
      </c>
      <c r="H24" s="47"/>
      <c r="I24" s="109" t="s">
        <v>1</v>
      </c>
      <c r="J24" s="110">
        <f>SUM(J16:J23)</f>
        <v>200</v>
      </c>
      <c r="K24" s="47"/>
      <c r="L24" s="109" t="s">
        <v>1</v>
      </c>
      <c r="M24" s="110">
        <f>SUM(M16:M23)</f>
        <v>0</v>
      </c>
      <c r="N24" s="111">
        <f>SUM(G24,J24,M24)</f>
        <v>400</v>
      </c>
      <c r="O24" s="79"/>
      <c r="P24" s="120"/>
      <c r="Q24" s="121"/>
      <c r="S24" s="33"/>
      <c r="T24" s="18"/>
      <c r="U24" s="109" t="s">
        <v>1</v>
      </c>
      <c r="V24" s="110">
        <f>SUM(V16:V23)</f>
        <v>120</v>
      </c>
      <c r="W24" s="47"/>
      <c r="X24" s="109" t="s">
        <v>1</v>
      </c>
      <c r="Y24" s="110">
        <f>SUM(Y16:Y23)</f>
        <v>168</v>
      </c>
      <c r="Z24" s="47"/>
      <c r="AA24" s="109" t="s">
        <v>1</v>
      </c>
      <c r="AB24" s="112">
        <f>SUM(AB16:AB23)</f>
        <v>168</v>
      </c>
      <c r="AC24" s="111">
        <f>SUM(V24,Y24,AB24)</f>
        <v>456</v>
      </c>
    </row>
    <row r="25" spans="1:29" x14ac:dyDescent="0.25">
      <c r="A25" s="31"/>
      <c r="B25" s="121"/>
      <c r="D25" s="33"/>
      <c r="E25" s="30"/>
      <c r="F25" s="39"/>
      <c r="G25" s="40"/>
      <c r="H25" s="30"/>
      <c r="I25" s="39"/>
      <c r="J25" s="40"/>
      <c r="K25" s="30"/>
      <c r="L25" s="39"/>
      <c r="M25" s="40"/>
      <c r="N25" s="32"/>
      <c r="O25" s="16"/>
      <c r="P25" s="31"/>
      <c r="Q25" s="121"/>
      <c r="S25" s="33"/>
      <c r="T25" s="30"/>
      <c r="U25" s="39"/>
      <c r="V25" s="40"/>
      <c r="W25" s="30"/>
      <c r="X25" s="39"/>
      <c r="Y25" s="40"/>
      <c r="Z25" s="30"/>
      <c r="AA25" s="39"/>
      <c r="AB25" s="40"/>
      <c r="AC25" s="32"/>
    </row>
    <row r="26" spans="1:29" hidden="1" x14ac:dyDescent="0.25">
      <c r="A26" s="31"/>
      <c r="B26" s="121"/>
      <c r="D26" s="33"/>
      <c r="E26" s="30"/>
      <c r="F26" s="39"/>
      <c r="G26" s="40"/>
      <c r="H26" s="30"/>
      <c r="I26" s="39"/>
      <c r="J26" s="40"/>
      <c r="K26" s="39" t="s">
        <v>48</v>
      </c>
      <c r="L26" s="39"/>
      <c r="M26" s="40"/>
      <c r="N26" s="32">
        <f>SUM(N12,N24)</f>
        <v>800</v>
      </c>
      <c r="O26" s="10"/>
      <c r="P26" s="31"/>
      <c r="Q26" s="121"/>
      <c r="S26" s="33"/>
      <c r="T26" s="30"/>
      <c r="U26" s="39"/>
      <c r="V26" s="40"/>
      <c r="W26" s="30"/>
      <c r="X26" s="39"/>
      <c r="Y26" s="40"/>
      <c r="Z26" s="39" t="s">
        <v>48</v>
      </c>
      <c r="AA26" s="39"/>
      <c r="AB26" s="40"/>
      <c r="AC26" s="32">
        <f>SUM(AC12,AC24)</f>
        <v>936</v>
      </c>
    </row>
    <row r="27" spans="1:29" x14ac:dyDescent="0.25">
      <c r="O27" s="10"/>
    </row>
    <row r="28" spans="1:29" ht="14.45" customHeight="1" x14ac:dyDescent="0.25">
      <c r="B28" s="108"/>
      <c r="C28" s="79"/>
      <c r="D28" s="33"/>
      <c r="E28" s="30"/>
      <c r="F28" s="30"/>
      <c r="G28" s="113"/>
      <c r="H28" s="113"/>
      <c r="I28" s="113"/>
      <c r="J28" s="115"/>
      <c r="K28" s="115"/>
      <c r="L28" s="113"/>
      <c r="M28" s="113"/>
      <c r="N28" s="2" t="s">
        <v>1</v>
      </c>
      <c r="O28" s="16"/>
      <c r="Q28" s="108"/>
      <c r="R28" s="79"/>
      <c r="S28" s="33"/>
      <c r="T28" s="30"/>
      <c r="U28" s="30"/>
      <c r="V28" s="113"/>
      <c r="W28" s="113"/>
      <c r="X28" s="113"/>
      <c r="Y28" s="115"/>
      <c r="Z28" s="115"/>
      <c r="AA28" s="113"/>
      <c r="AB28" s="113"/>
      <c r="AC28" s="2" t="s">
        <v>1</v>
      </c>
    </row>
    <row r="29" spans="1:29" ht="14.45" customHeight="1" x14ac:dyDescent="0.25">
      <c r="A29" s="88"/>
      <c r="E29" s="103" t="s">
        <v>3</v>
      </c>
      <c r="F29" s="101" t="s">
        <v>4</v>
      </c>
      <c r="G29" s="102" t="s">
        <v>5</v>
      </c>
      <c r="H29" s="103" t="s">
        <v>6</v>
      </c>
      <c r="I29" s="101" t="s">
        <v>4</v>
      </c>
      <c r="J29" s="101" t="s">
        <v>5</v>
      </c>
      <c r="K29" s="103" t="s">
        <v>40</v>
      </c>
      <c r="L29" s="101" t="s">
        <v>4</v>
      </c>
      <c r="M29" s="101" t="s">
        <v>5</v>
      </c>
      <c r="N29" s="9"/>
      <c r="O29" s="16"/>
      <c r="P29" s="88"/>
      <c r="T29" s="103" t="s">
        <v>3</v>
      </c>
      <c r="U29" s="101" t="s">
        <v>4</v>
      </c>
      <c r="V29" s="102" t="s">
        <v>5</v>
      </c>
      <c r="W29" s="103" t="s">
        <v>6</v>
      </c>
      <c r="X29" s="101" t="s">
        <v>4</v>
      </c>
      <c r="Y29" s="101" t="s">
        <v>5</v>
      </c>
      <c r="Z29" s="103" t="s">
        <v>40</v>
      </c>
      <c r="AA29" s="101" t="s">
        <v>4</v>
      </c>
      <c r="AB29" s="102" t="s">
        <v>5</v>
      </c>
      <c r="AC29" s="9"/>
    </row>
    <row r="30" spans="1:29" ht="14.45" customHeight="1" x14ac:dyDescent="0.25">
      <c r="A30" s="44" t="s">
        <v>29</v>
      </c>
      <c r="B30" s="165" t="s">
        <v>49</v>
      </c>
      <c r="C30" s="116">
        <v>1</v>
      </c>
      <c r="D30" s="122">
        <v>46146</v>
      </c>
      <c r="E30" s="148" t="s">
        <v>50</v>
      </c>
      <c r="F30" s="149"/>
      <c r="G30" s="13">
        <f>G22</f>
        <v>25</v>
      </c>
      <c r="H30" s="148" t="s">
        <v>50</v>
      </c>
      <c r="I30" s="149"/>
      <c r="J30" s="15">
        <f>J22</f>
        <v>25</v>
      </c>
      <c r="K30" s="148"/>
      <c r="L30" s="149"/>
      <c r="M30" s="15">
        <f>M22</f>
        <v>0</v>
      </c>
      <c r="N30" s="104"/>
      <c r="O30" s="16"/>
      <c r="P30" s="44" t="s">
        <v>29</v>
      </c>
      <c r="Q30" s="165" t="s">
        <v>49</v>
      </c>
      <c r="R30" s="116">
        <v>1</v>
      </c>
      <c r="S30" s="122">
        <v>46146</v>
      </c>
      <c r="T30" s="148" t="s">
        <v>51</v>
      </c>
      <c r="U30" s="149"/>
      <c r="V30" s="13">
        <v>20</v>
      </c>
      <c r="W30" s="148" t="s">
        <v>52</v>
      </c>
      <c r="X30" s="172" t="s">
        <v>53</v>
      </c>
      <c r="Y30" s="15">
        <v>17</v>
      </c>
      <c r="Z30" s="148"/>
      <c r="AA30" s="149"/>
      <c r="AB30" s="13"/>
      <c r="AC30" s="104"/>
    </row>
    <row r="31" spans="1:29" x14ac:dyDescent="0.25">
      <c r="A31" s="10"/>
      <c r="B31" s="166"/>
      <c r="C31">
        <v>2</v>
      </c>
      <c r="D31" s="123">
        <f>D30+3</f>
        <v>46149</v>
      </c>
      <c r="E31" s="132"/>
      <c r="F31" s="144"/>
      <c r="G31" s="17">
        <f>G30</f>
        <v>25</v>
      </c>
      <c r="H31" s="132"/>
      <c r="I31" s="144"/>
      <c r="J31" s="12">
        <f>J30</f>
        <v>25</v>
      </c>
      <c r="K31" s="132"/>
      <c r="L31" s="144"/>
      <c r="M31" s="12">
        <f>M30</f>
        <v>0</v>
      </c>
      <c r="N31" s="9"/>
      <c r="O31" s="16"/>
      <c r="P31" s="10"/>
      <c r="Q31" s="166"/>
      <c r="R31">
        <v>2</v>
      </c>
      <c r="S31" s="123">
        <f>S30+3</f>
        <v>46149</v>
      </c>
      <c r="T31" s="132"/>
      <c r="U31" s="144"/>
      <c r="V31" s="17">
        <f>V30</f>
        <v>20</v>
      </c>
      <c r="W31" s="132"/>
      <c r="X31" s="173"/>
      <c r="Y31" s="12">
        <f>Y30</f>
        <v>17</v>
      </c>
      <c r="Z31" s="132"/>
      <c r="AA31" s="144"/>
      <c r="AB31" s="17">
        <f>AB30</f>
        <v>0</v>
      </c>
      <c r="AC31" s="9"/>
    </row>
    <row r="32" spans="1:29" x14ac:dyDescent="0.25">
      <c r="A32" s="10"/>
      <c r="B32" s="166"/>
      <c r="C32" s="68">
        <v>3</v>
      </c>
      <c r="D32" s="123">
        <f>D31+1</f>
        <v>46150</v>
      </c>
      <c r="E32" s="132"/>
      <c r="F32" s="144"/>
      <c r="G32" s="17">
        <f t="shared" ref="G32:G37" si="12">G31</f>
        <v>25</v>
      </c>
      <c r="H32" s="132"/>
      <c r="I32" s="144"/>
      <c r="J32" s="12">
        <f t="shared" ref="J32:J37" si="13">J31</f>
        <v>25</v>
      </c>
      <c r="K32" s="132"/>
      <c r="L32" s="144"/>
      <c r="M32" s="12">
        <f t="shared" ref="M32:M37" si="14">M31</f>
        <v>0</v>
      </c>
      <c r="N32" s="9"/>
      <c r="O32" s="10"/>
      <c r="P32" s="10"/>
      <c r="Q32" s="166"/>
      <c r="R32" s="68">
        <v>3</v>
      </c>
      <c r="S32" s="123">
        <f>S31+1</f>
        <v>46150</v>
      </c>
      <c r="T32" s="132"/>
      <c r="U32" s="144"/>
      <c r="V32" s="17">
        <f t="shared" ref="V32:V37" si="15">V31</f>
        <v>20</v>
      </c>
      <c r="W32" s="132"/>
      <c r="X32" s="173"/>
      <c r="Y32" s="12">
        <f t="shared" ref="Y32:Y37" si="16">Y31</f>
        <v>17</v>
      </c>
      <c r="Z32" s="132"/>
      <c r="AA32" s="144"/>
      <c r="AB32" s="17">
        <f t="shared" ref="AB32:AB37" si="17">AB31</f>
        <v>0</v>
      </c>
      <c r="AC32" s="9"/>
    </row>
    <row r="33" spans="1:29" x14ac:dyDescent="0.25">
      <c r="A33" s="16"/>
      <c r="B33" s="166"/>
      <c r="C33">
        <v>4</v>
      </c>
      <c r="D33" s="123">
        <f>D32+1</f>
        <v>46151</v>
      </c>
      <c r="E33" s="132"/>
      <c r="F33" s="144"/>
      <c r="G33" s="17">
        <f t="shared" si="12"/>
        <v>25</v>
      </c>
      <c r="H33" s="132"/>
      <c r="I33" s="144"/>
      <c r="J33" s="12">
        <f t="shared" si="13"/>
        <v>25</v>
      </c>
      <c r="K33" s="132"/>
      <c r="L33" s="144"/>
      <c r="M33" s="12">
        <f t="shared" si="14"/>
        <v>0</v>
      </c>
      <c r="N33" s="9"/>
      <c r="O33" s="31"/>
      <c r="P33" s="16"/>
      <c r="Q33" s="166"/>
      <c r="R33">
        <v>4</v>
      </c>
      <c r="S33" s="123">
        <f>S32+1</f>
        <v>46151</v>
      </c>
      <c r="T33" s="132"/>
      <c r="U33" s="144"/>
      <c r="V33" s="17">
        <f t="shared" si="15"/>
        <v>20</v>
      </c>
      <c r="W33" s="132"/>
      <c r="X33" s="173"/>
      <c r="Y33" s="12">
        <f t="shared" si="16"/>
        <v>17</v>
      </c>
      <c r="Z33" s="132"/>
      <c r="AA33" s="144"/>
      <c r="AB33" s="17">
        <f t="shared" si="17"/>
        <v>0</v>
      </c>
      <c r="AC33" s="9"/>
    </row>
    <row r="34" spans="1:29" x14ac:dyDescent="0.25">
      <c r="A34" s="16"/>
      <c r="B34" s="166"/>
      <c r="C34" s="68">
        <v>5</v>
      </c>
      <c r="D34" s="168" t="s">
        <v>15</v>
      </c>
      <c r="E34" s="132"/>
      <c r="F34" s="144"/>
      <c r="G34" s="17">
        <f t="shared" si="12"/>
        <v>25</v>
      </c>
      <c r="H34" s="132"/>
      <c r="I34" s="144"/>
      <c r="J34" s="12">
        <f t="shared" si="13"/>
        <v>25</v>
      </c>
      <c r="K34" s="132"/>
      <c r="L34" s="144"/>
      <c r="M34" s="12">
        <f t="shared" si="14"/>
        <v>0</v>
      </c>
      <c r="N34" s="9"/>
      <c r="O34" s="31"/>
      <c r="P34" s="16"/>
      <c r="Q34" s="166"/>
      <c r="R34" s="68">
        <v>5</v>
      </c>
      <c r="S34" s="168" t="s">
        <v>15</v>
      </c>
      <c r="T34" s="132"/>
      <c r="U34" s="144"/>
      <c r="V34" s="17"/>
      <c r="W34" s="132"/>
      <c r="X34" s="173"/>
      <c r="Y34" s="12"/>
      <c r="Z34" s="132"/>
      <c r="AA34" s="144"/>
      <c r="AB34" s="17"/>
      <c r="AC34" s="9"/>
    </row>
    <row r="35" spans="1:29" x14ac:dyDescent="0.25">
      <c r="A35" s="16"/>
      <c r="B35" s="166"/>
      <c r="C35">
        <v>6</v>
      </c>
      <c r="D35" s="168"/>
      <c r="E35" s="132"/>
      <c r="F35" s="144"/>
      <c r="G35" s="17">
        <f t="shared" si="12"/>
        <v>25</v>
      </c>
      <c r="H35" s="132"/>
      <c r="I35" s="144"/>
      <c r="J35" s="12">
        <f t="shared" si="13"/>
        <v>25</v>
      </c>
      <c r="K35" s="132"/>
      <c r="L35" s="144"/>
      <c r="M35" s="12">
        <f t="shared" si="14"/>
        <v>0</v>
      </c>
      <c r="N35" s="9"/>
      <c r="O35" s="31"/>
      <c r="P35" s="16"/>
      <c r="Q35" s="166"/>
      <c r="R35">
        <v>6</v>
      </c>
      <c r="S35" s="168"/>
      <c r="T35" s="132"/>
      <c r="U35" s="144"/>
      <c r="V35" s="17"/>
      <c r="W35" s="132"/>
      <c r="X35" s="173"/>
      <c r="Y35" s="12"/>
      <c r="Z35" s="132"/>
      <c r="AA35" s="144"/>
      <c r="AB35" s="17"/>
      <c r="AC35" s="9"/>
    </row>
    <row r="36" spans="1:29" x14ac:dyDescent="0.25">
      <c r="A36" s="16"/>
      <c r="B36" s="166"/>
      <c r="C36" s="68">
        <v>7</v>
      </c>
      <c r="D36" s="123">
        <f>D33+9</f>
        <v>46160</v>
      </c>
      <c r="E36" s="132"/>
      <c r="F36" s="144"/>
      <c r="G36" s="17">
        <f t="shared" si="12"/>
        <v>25</v>
      </c>
      <c r="H36" s="132"/>
      <c r="I36" s="144"/>
      <c r="J36" s="12">
        <f t="shared" si="13"/>
        <v>25</v>
      </c>
      <c r="K36" s="132"/>
      <c r="L36" s="144"/>
      <c r="M36" s="12">
        <f t="shared" si="14"/>
        <v>0</v>
      </c>
      <c r="N36" s="9"/>
      <c r="P36" s="16"/>
      <c r="Q36" s="166"/>
      <c r="R36" s="68">
        <v>7</v>
      </c>
      <c r="S36" s="123">
        <f>S33+9</f>
        <v>46160</v>
      </c>
      <c r="T36" s="132"/>
      <c r="U36" s="144"/>
      <c r="V36" s="17">
        <f>V33</f>
        <v>20</v>
      </c>
      <c r="W36" s="132"/>
      <c r="X36" s="173"/>
      <c r="Y36" s="12">
        <f>Y33</f>
        <v>17</v>
      </c>
      <c r="Z36" s="132"/>
      <c r="AA36" s="144"/>
      <c r="AB36" s="17">
        <f>AB33</f>
        <v>0</v>
      </c>
      <c r="AC36" s="9"/>
    </row>
    <row r="37" spans="1:29" x14ac:dyDescent="0.25">
      <c r="A37" s="25"/>
      <c r="B37" s="167"/>
      <c r="C37" s="27">
        <v>8</v>
      </c>
      <c r="D37" s="124">
        <f>D36+3</f>
        <v>46163</v>
      </c>
      <c r="E37" s="134"/>
      <c r="F37" s="145"/>
      <c r="G37" s="56">
        <f t="shared" si="12"/>
        <v>25</v>
      </c>
      <c r="H37" s="134"/>
      <c r="I37" s="145"/>
      <c r="J37" s="56">
        <f t="shared" si="13"/>
        <v>25</v>
      </c>
      <c r="K37" s="134"/>
      <c r="L37" s="145"/>
      <c r="M37" s="56">
        <f t="shared" si="14"/>
        <v>0</v>
      </c>
      <c r="N37" s="107"/>
      <c r="P37" s="25"/>
      <c r="Q37" s="167"/>
      <c r="R37" s="27">
        <v>8</v>
      </c>
      <c r="S37" s="124">
        <f>S36+3</f>
        <v>46163</v>
      </c>
      <c r="T37" s="134"/>
      <c r="U37" s="145"/>
      <c r="V37" s="56">
        <f t="shared" si="15"/>
        <v>20</v>
      </c>
      <c r="W37" s="134"/>
      <c r="X37" s="174"/>
      <c r="Y37" s="56">
        <f t="shared" si="16"/>
        <v>17</v>
      </c>
      <c r="Z37" s="134"/>
      <c r="AA37" s="145"/>
      <c r="AB37" s="56">
        <f t="shared" si="17"/>
        <v>0</v>
      </c>
      <c r="AC37" s="107"/>
    </row>
    <row r="38" spans="1:29" ht="14.45" customHeight="1" x14ac:dyDescent="0.25">
      <c r="A38" s="120"/>
      <c r="B38" s="121"/>
      <c r="D38" s="33"/>
      <c r="E38" s="18"/>
      <c r="F38" s="109" t="s">
        <v>1</v>
      </c>
      <c r="G38" s="110">
        <f>SUM(G30:G37)</f>
        <v>200</v>
      </c>
      <c r="H38" s="47"/>
      <c r="I38" s="109" t="s">
        <v>1</v>
      </c>
      <c r="J38" s="110">
        <f>SUM(J30:J37)</f>
        <v>200</v>
      </c>
      <c r="K38" s="47"/>
      <c r="L38" s="109" t="s">
        <v>1</v>
      </c>
      <c r="M38" s="110">
        <f>SUM(M30:M37)</f>
        <v>0</v>
      </c>
      <c r="N38" s="111">
        <f>SUM(G38,J38,M38)</f>
        <v>400</v>
      </c>
      <c r="O38" s="79"/>
      <c r="P38" s="120"/>
      <c r="Q38" s="121"/>
      <c r="S38" s="33"/>
      <c r="T38" s="18"/>
      <c r="U38" s="109" t="s">
        <v>1</v>
      </c>
      <c r="V38" s="110">
        <f>SUM(V30:V37)</f>
        <v>120</v>
      </c>
      <c r="W38" s="47"/>
      <c r="X38" s="109" t="s">
        <v>1</v>
      </c>
      <c r="Y38" s="110">
        <f>SUM(Y30:Y37)</f>
        <v>102</v>
      </c>
      <c r="Z38" s="47"/>
      <c r="AA38" s="109" t="s">
        <v>1</v>
      </c>
      <c r="AB38" s="112">
        <f>SUM(AB30:AB37)</f>
        <v>0</v>
      </c>
      <c r="AC38" s="111">
        <f>SUM(V38,Y38,AB38)</f>
        <v>222</v>
      </c>
    </row>
    <row r="39" spans="1:29" x14ac:dyDescent="0.25">
      <c r="K39" s="58"/>
      <c r="O39" s="16"/>
      <c r="Z39" s="58"/>
    </row>
    <row r="40" spans="1:29" ht="14.45" customHeight="1" x14ac:dyDescent="0.25">
      <c r="B40" s="108"/>
      <c r="C40" s="79"/>
      <c r="D40" s="33"/>
      <c r="E40" s="30"/>
      <c r="F40" s="30"/>
      <c r="G40" s="113"/>
      <c r="H40" s="113"/>
      <c r="I40" s="113"/>
      <c r="J40" s="115"/>
      <c r="K40" s="115"/>
      <c r="L40" s="113"/>
      <c r="M40" s="113"/>
      <c r="N40" s="2" t="s">
        <v>1</v>
      </c>
      <c r="O40" s="10"/>
      <c r="Q40" s="108"/>
      <c r="R40" s="79"/>
      <c r="S40" s="33"/>
      <c r="T40" s="30"/>
      <c r="U40" s="30"/>
      <c r="V40" s="113"/>
      <c r="W40" s="113"/>
      <c r="X40" s="113"/>
      <c r="Y40" s="115"/>
      <c r="Z40" s="115"/>
      <c r="AA40" s="113"/>
      <c r="AB40" s="113"/>
      <c r="AC40" s="2" t="s">
        <v>1</v>
      </c>
    </row>
    <row r="41" spans="1:29" ht="14.45" customHeight="1" x14ac:dyDescent="0.25">
      <c r="A41" s="88"/>
      <c r="E41" s="103" t="s">
        <v>3</v>
      </c>
      <c r="F41" s="101" t="s">
        <v>4</v>
      </c>
      <c r="G41" s="102" t="s">
        <v>5</v>
      </c>
      <c r="H41" s="103" t="s">
        <v>6</v>
      </c>
      <c r="I41" s="101" t="s">
        <v>4</v>
      </c>
      <c r="J41" s="101" t="s">
        <v>5</v>
      </c>
      <c r="K41" s="103" t="s">
        <v>40</v>
      </c>
      <c r="L41" s="101" t="s">
        <v>4</v>
      </c>
      <c r="M41" s="101" t="s">
        <v>5</v>
      </c>
      <c r="N41" s="9"/>
      <c r="O41" s="10"/>
      <c r="P41" s="88"/>
      <c r="T41" s="103" t="s">
        <v>3</v>
      </c>
      <c r="U41" s="101" t="s">
        <v>4</v>
      </c>
      <c r="V41" s="102" t="s">
        <v>5</v>
      </c>
      <c r="W41" s="103" t="s">
        <v>6</v>
      </c>
      <c r="X41" s="101" t="s">
        <v>4</v>
      </c>
      <c r="Y41" s="101" t="s">
        <v>5</v>
      </c>
      <c r="Z41" s="103" t="s">
        <v>40</v>
      </c>
      <c r="AA41" s="101" t="s">
        <v>4</v>
      </c>
      <c r="AB41" s="102" t="s">
        <v>5</v>
      </c>
      <c r="AC41" s="9"/>
    </row>
    <row r="42" spans="1:29" ht="14.45" customHeight="1" x14ac:dyDescent="0.25">
      <c r="A42" s="3"/>
      <c r="B42" s="169" t="s">
        <v>31</v>
      </c>
      <c r="C42" s="116">
        <v>1</v>
      </c>
      <c r="D42" s="125">
        <v>46164</v>
      </c>
      <c r="E42" s="162" t="s">
        <v>54</v>
      </c>
      <c r="F42" s="149"/>
      <c r="G42" s="13">
        <v>20</v>
      </c>
      <c r="H42" s="162" t="s">
        <v>54</v>
      </c>
      <c r="I42" s="149"/>
      <c r="J42" s="15">
        <v>20</v>
      </c>
      <c r="K42" s="162" t="s">
        <v>54</v>
      </c>
      <c r="L42" s="149"/>
      <c r="M42" s="15">
        <v>15</v>
      </c>
      <c r="N42" s="104"/>
      <c r="O42" s="16"/>
      <c r="P42" s="3"/>
      <c r="Q42" s="169" t="s">
        <v>31</v>
      </c>
      <c r="R42" s="116">
        <v>1</v>
      </c>
      <c r="S42" s="125">
        <v>46164</v>
      </c>
      <c r="T42" s="148" t="s">
        <v>45</v>
      </c>
      <c r="U42" s="149" t="s">
        <v>46</v>
      </c>
      <c r="V42" s="13"/>
      <c r="W42" s="148" t="s">
        <v>55</v>
      </c>
      <c r="X42" s="149"/>
      <c r="Y42" s="15"/>
      <c r="Z42" s="148" t="s">
        <v>55</v>
      </c>
      <c r="AA42" s="149"/>
      <c r="AB42" s="13"/>
      <c r="AC42" s="104"/>
    </row>
    <row r="43" spans="1:29" ht="14.45" customHeight="1" x14ac:dyDescent="0.25">
      <c r="A43" s="10"/>
      <c r="B43" s="170"/>
      <c r="C43">
        <v>2</v>
      </c>
      <c r="D43" s="126">
        <f>D42+3</f>
        <v>46167</v>
      </c>
      <c r="E43" s="163"/>
      <c r="F43" s="144"/>
      <c r="G43" s="17">
        <f>G42</f>
        <v>20</v>
      </c>
      <c r="H43" s="163"/>
      <c r="I43" s="144"/>
      <c r="J43" s="12">
        <f>J42</f>
        <v>20</v>
      </c>
      <c r="K43" s="163"/>
      <c r="L43" s="144"/>
      <c r="M43" s="12">
        <f>M42</f>
        <v>15</v>
      </c>
      <c r="N43" s="9"/>
      <c r="O43" s="16"/>
      <c r="P43" s="10"/>
      <c r="Q43" s="170"/>
      <c r="R43">
        <v>2</v>
      </c>
      <c r="S43" s="126">
        <f>S42+3</f>
        <v>46167</v>
      </c>
      <c r="T43" s="132"/>
      <c r="U43" s="144"/>
      <c r="V43" s="12">
        <f t="shared" ref="V43:V49" si="18">V42</f>
        <v>0</v>
      </c>
      <c r="W43" s="132"/>
      <c r="X43" s="144"/>
      <c r="Y43" s="12">
        <f t="shared" ref="Y43:Y49" si="19">Y42</f>
        <v>0</v>
      </c>
      <c r="Z43" s="132"/>
      <c r="AA43" s="144"/>
      <c r="AB43" s="17">
        <f>AB42</f>
        <v>0</v>
      </c>
      <c r="AC43" s="9"/>
    </row>
    <row r="44" spans="1:29" ht="14.45" customHeight="1" x14ac:dyDescent="0.25">
      <c r="A44" s="10"/>
      <c r="B44" s="170"/>
      <c r="C44" s="68">
        <v>3</v>
      </c>
      <c r="D44" s="126">
        <f>D43+1</f>
        <v>46168</v>
      </c>
      <c r="E44" s="163"/>
      <c r="F44" s="144"/>
      <c r="G44" s="17">
        <f t="shared" ref="G44:G49" si="20">G43</f>
        <v>20</v>
      </c>
      <c r="H44" s="163"/>
      <c r="I44" s="144"/>
      <c r="J44" s="12">
        <f t="shared" ref="J44:J49" si="21">J43</f>
        <v>20</v>
      </c>
      <c r="K44" s="163"/>
      <c r="L44" s="144"/>
      <c r="M44" s="12">
        <f t="shared" ref="M44:M49" si="22">M43</f>
        <v>15</v>
      </c>
      <c r="N44" s="9"/>
      <c r="O44" s="16"/>
      <c r="P44" s="10"/>
      <c r="Q44" s="170"/>
      <c r="R44" s="68">
        <v>3</v>
      </c>
      <c r="S44" s="126">
        <f>S43+1</f>
        <v>46168</v>
      </c>
      <c r="T44" s="132"/>
      <c r="U44" s="144"/>
      <c r="V44" s="12">
        <f t="shared" si="18"/>
        <v>0</v>
      </c>
      <c r="W44" s="132"/>
      <c r="X44" s="144"/>
      <c r="Y44" s="12">
        <f t="shared" si="19"/>
        <v>0</v>
      </c>
      <c r="Z44" s="132"/>
      <c r="AA44" s="144"/>
      <c r="AB44" s="17">
        <f t="shared" ref="AB44:AB49" si="23">AB43</f>
        <v>0</v>
      </c>
      <c r="AC44" s="9"/>
    </row>
    <row r="45" spans="1:29" ht="14.45" customHeight="1" x14ac:dyDescent="0.25">
      <c r="A45" s="16"/>
      <c r="B45" s="170"/>
      <c r="C45">
        <v>4</v>
      </c>
      <c r="D45" s="126">
        <f>D44+3</f>
        <v>46171</v>
      </c>
      <c r="E45" s="163"/>
      <c r="F45" s="144"/>
      <c r="G45" s="17">
        <f t="shared" si="20"/>
        <v>20</v>
      </c>
      <c r="H45" s="163"/>
      <c r="I45" s="144"/>
      <c r="J45" s="12">
        <f t="shared" si="21"/>
        <v>20</v>
      </c>
      <c r="K45" s="163"/>
      <c r="L45" s="144"/>
      <c r="M45" s="12">
        <f t="shared" si="22"/>
        <v>15</v>
      </c>
      <c r="N45" s="9"/>
      <c r="O45" s="16"/>
      <c r="P45" s="16"/>
      <c r="Q45" s="170"/>
      <c r="R45">
        <v>4</v>
      </c>
      <c r="S45" s="126">
        <f>S44+3</f>
        <v>46171</v>
      </c>
      <c r="T45" s="132"/>
      <c r="U45" s="144"/>
      <c r="V45" s="12">
        <f t="shared" si="18"/>
        <v>0</v>
      </c>
      <c r="W45" s="132"/>
      <c r="X45" s="144"/>
      <c r="Y45" s="12">
        <f t="shared" si="19"/>
        <v>0</v>
      </c>
      <c r="Z45" s="132"/>
      <c r="AA45" s="144"/>
      <c r="AB45" s="17">
        <f t="shared" si="23"/>
        <v>0</v>
      </c>
      <c r="AC45" s="9"/>
    </row>
    <row r="46" spans="1:29" ht="14.45" customHeight="1" x14ac:dyDescent="0.25">
      <c r="A46" s="10" t="s">
        <v>32</v>
      </c>
      <c r="B46" s="170"/>
      <c r="C46" s="68">
        <v>5</v>
      </c>
      <c r="D46" s="126">
        <f>D45+3</f>
        <v>46174</v>
      </c>
      <c r="E46" s="163"/>
      <c r="F46" s="144"/>
      <c r="G46" s="17">
        <f t="shared" si="20"/>
        <v>20</v>
      </c>
      <c r="H46" s="163"/>
      <c r="I46" s="144"/>
      <c r="J46" s="12">
        <f t="shared" si="21"/>
        <v>20</v>
      </c>
      <c r="K46" s="163"/>
      <c r="L46" s="144"/>
      <c r="M46" s="12">
        <f t="shared" si="22"/>
        <v>15</v>
      </c>
      <c r="N46" s="9"/>
      <c r="O46" s="10"/>
      <c r="P46" s="10" t="s">
        <v>32</v>
      </c>
      <c r="Q46" s="170"/>
      <c r="R46" s="68">
        <v>5</v>
      </c>
      <c r="S46" s="126">
        <f>S45+3</f>
        <v>46174</v>
      </c>
      <c r="T46" s="132"/>
      <c r="U46" s="144"/>
      <c r="V46" s="12">
        <f t="shared" si="18"/>
        <v>0</v>
      </c>
      <c r="W46" s="132"/>
      <c r="X46" s="144"/>
      <c r="Y46" s="12">
        <f t="shared" si="19"/>
        <v>0</v>
      </c>
      <c r="Z46" s="132"/>
      <c r="AA46" s="144"/>
      <c r="AB46" s="17">
        <f t="shared" si="23"/>
        <v>0</v>
      </c>
      <c r="AC46" s="9"/>
    </row>
    <row r="47" spans="1:29" x14ac:dyDescent="0.25">
      <c r="A47" s="16"/>
      <c r="B47" s="170"/>
      <c r="C47">
        <v>6</v>
      </c>
      <c r="D47" s="126">
        <f>D46+1</f>
        <v>46175</v>
      </c>
      <c r="E47" s="163"/>
      <c r="F47" s="144"/>
      <c r="G47" s="17">
        <f t="shared" si="20"/>
        <v>20</v>
      </c>
      <c r="H47" s="163"/>
      <c r="I47" s="144"/>
      <c r="J47" s="12">
        <f t="shared" si="21"/>
        <v>20</v>
      </c>
      <c r="K47" s="163"/>
      <c r="L47" s="144"/>
      <c r="M47" s="12">
        <f t="shared" si="22"/>
        <v>15</v>
      </c>
      <c r="N47" s="9"/>
      <c r="O47" s="31"/>
      <c r="P47" s="16"/>
      <c r="Q47" s="170"/>
      <c r="R47">
        <v>6</v>
      </c>
      <c r="S47" s="126">
        <f>S46+1</f>
        <v>46175</v>
      </c>
      <c r="T47" s="132"/>
      <c r="U47" s="144"/>
      <c r="V47" s="12">
        <f t="shared" si="18"/>
        <v>0</v>
      </c>
      <c r="W47" s="132"/>
      <c r="X47" s="144"/>
      <c r="Y47" s="12">
        <f t="shared" si="19"/>
        <v>0</v>
      </c>
      <c r="Z47" s="132"/>
      <c r="AA47" s="144"/>
      <c r="AB47" s="17">
        <f t="shared" si="23"/>
        <v>0</v>
      </c>
      <c r="AC47" s="9"/>
    </row>
    <row r="48" spans="1:29" ht="14.45" customHeight="1" x14ac:dyDescent="0.25">
      <c r="A48" s="16"/>
      <c r="B48" s="170"/>
      <c r="C48" s="68">
        <v>7</v>
      </c>
      <c r="D48" s="126">
        <f>D47+3</f>
        <v>46178</v>
      </c>
      <c r="E48" s="163"/>
      <c r="F48" s="144"/>
      <c r="G48" s="17">
        <f t="shared" si="20"/>
        <v>20</v>
      </c>
      <c r="H48" s="163"/>
      <c r="I48" s="144"/>
      <c r="J48" s="12">
        <f t="shared" si="21"/>
        <v>20</v>
      </c>
      <c r="K48" s="163"/>
      <c r="L48" s="144"/>
      <c r="M48" s="12">
        <f t="shared" si="22"/>
        <v>15</v>
      </c>
      <c r="N48" s="9"/>
      <c r="P48" s="16"/>
      <c r="Q48" s="170"/>
      <c r="R48" s="68">
        <v>7</v>
      </c>
      <c r="S48" s="126">
        <f>S47+3</f>
        <v>46178</v>
      </c>
      <c r="T48" s="132"/>
      <c r="U48" s="144"/>
      <c r="V48" s="12">
        <f t="shared" si="18"/>
        <v>0</v>
      </c>
      <c r="W48" s="132"/>
      <c r="X48" s="144"/>
      <c r="Y48" s="12">
        <f t="shared" si="19"/>
        <v>0</v>
      </c>
      <c r="Z48" s="132"/>
      <c r="AA48" s="144"/>
      <c r="AB48" s="17">
        <f t="shared" si="23"/>
        <v>0</v>
      </c>
      <c r="AC48" s="9"/>
    </row>
    <row r="49" spans="1:29" ht="14.45" customHeight="1" x14ac:dyDescent="0.25">
      <c r="A49" s="25"/>
      <c r="B49" s="171"/>
      <c r="C49" s="27">
        <v>8</v>
      </c>
      <c r="D49" s="127">
        <f>D48+3</f>
        <v>46181</v>
      </c>
      <c r="E49" s="164"/>
      <c r="F49" s="145"/>
      <c r="G49" s="56">
        <f t="shared" si="20"/>
        <v>20</v>
      </c>
      <c r="H49" s="164"/>
      <c r="I49" s="145"/>
      <c r="J49" s="56">
        <f t="shared" si="21"/>
        <v>20</v>
      </c>
      <c r="K49" s="164"/>
      <c r="L49" s="145"/>
      <c r="M49" s="56">
        <f t="shared" si="22"/>
        <v>15</v>
      </c>
      <c r="N49" s="107"/>
      <c r="P49" s="25"/>
      <c r="Q49" s="171"/>
      <c r="R49" s="27">
        <v>8</v>
      </c>
      <c r="S49" s="127">
        <f>S48+3</f>
        <v>46181</v>
      </c>
      <c r="T49" s="134"/>
      <c r="U49" s="145"/>
      <c r="V49" s="56">
        <f t="shared" si="18"/>
        <v>0</v>
      </c>
      <c r="W49" s="134"/>
      <c r="X49" s="145"/>
      <c r="Y49" s="56">
        <f t="shared" si="19"/>
        <v>0</v>
      </c>
      <c r="Z49" s="134"/>
      <c r="AA49" s="145"/>
      <c r="AB49" s="56">
        <f t="shared" si="23"/>
        <v>0</v>
      </c>
      <c r="AC49" s="107"/>
    </row>
    <row r="50" spans="1:29" ht="14.45" customHeight="1" x14ac:dyDescent="0.25">
      <c r="A50" s="120"/>
      <c r="B50" s="121"/>
      <c r="D50" s="33"/>
      <c r="E50" s="18"/>
      <c r="F50" s="109" t="s">
        <v>1</v>
      </c>
      <c r="G50" s="110">
        <f>SUM(G42:G49)</f>
        <v>160</v>
      </c>
      <c r="H50" s="47"/>
      <c r="I50" s="109" t="s">
        <v>1</v>
      </c>
      <c r="J50" s="110">
        <f>SUM(J42:J49)</f>
        <v>160</v>
      </c>
      <c r="K50" s="47"/>
      <c r="L50" s="109" t="s">
        <v>1</v>
      </c>
      <c r="M50" s="110">
        <f>SUM(M42:M49)</f>
        <v>120</v>
      </c>
      <c r="N50" s="111">
        <f>SUM(G50,J50,M50)</f>
        <v>440</v>
      </c>
      <c r="O50" s="79"/>
      <c r="P50" s="120"/>
      <c r="Q50" s="121"/>
      <c r="S50" s="33"/>
      <c r="T50" s="18"/>
      <c r="U50" s="109" t="s">
        <v>1</v>
      </c>
      <c r="V50" s="110">
        <f>SUM(V42:V49)</f>
        <v>0</v>
      </c>
      <c r="W50" s="47"/>
      <c r="X50" s="109" t="s">
        <v>1</v>
      </c>
      <c r="Y50" s="110">
        <f>SUM(Y42:Y49)</f>
        <v>0</v>
      </c>
      <c r="Z50" s="47"/>
      <c r="AA50" s="109" t="s">
        <v>1</v>
      </c>
      <c r="AB50" s="112">
        <f>SUM(AB42:AB49)</f>
        <v>0</v>
      </c>
      <c r="AC50" s="111">
        <f>SUM(V50,Y50,AB50)</f>
        <v>0</v>
      </c>
    </row>
    <row r="51" spans="1:29" ht="14.45" customHeight="1" x14ac:dyDescent="0.25">
      <c r="K51" s="58"/>
      <c r="O51" s="16"/>
      <c r="Z51" s="58"/>
    </row>
    <row r="52" spans="1:29" ht="14.45" customHeight="1" x14ac:dyDescent="0.25">
      <c r="K52" s="39" t="s">
        <v>56</v>
      </c>
      <c r="L52" s="39"/>
      <c r="M52" s="40"/>
      <c r="N52" s="32">
        <f>SUM(N38,N50)</f>
        <v>840</v>
      </c>
      <c r="O52" s="10"/>
      <c r="Z52" s="39" t="s">
        <v>56</v>
      </c>
      <c r="AA52" s="39"/>
      <c r="AB52" s="40"/>
      <c r="AC52" s="32">
        <f>SUM(AC38,AC50)</f>
        <v>222</v>
      </c>
    </row>
    <row r="53" spans="1:29" ht="14.45" customHeight="1" x14ac:dyDescent="0.25">
      <c r="O53" s="10"/>
    </row>
    <row r="54" spans="1:29" x14ac:dyDescent="0.25">
      <c r="K54" s="128" t="s">
        <v>57</v>
      </c>
      <c r="N54">
        <f>SUM(N50,N38,N24,N12)</f>
        <v>1640</v>
      </c>
      <c r="O54" s="16"/>
      <c r="Z54" s="128" t="s">
        <v>58</v>
      </c>
      <c r="AC54">
        <f>SUM(AC50,AC38,AC24,AC12)</f>
        <v>1158</v>
      </c>
    </row>
    <row r="55" spans="1:29" x14ac:dyDescent="0.25">
      <c r="O55" s="16"/>
    </row>
    <row r="56" spans="1:29" x14ac:dyDescent="0.25">
      <c r="O56" s="16"/>
    </row>
    <row r="57" spans="1:29" x14ac:dyDescent="0.25">
      <c r="O57" s="16"/>
    </row>
    <row r="58" spans="1:29" x14ac:dyDescent="0.25">
      <c r="O58" s="10"/>
    </row>
    <row r="59" spans="1:29" x14ac:dyDescent="0.25">
      <c r="O59" s="31"/>
    </row>
    <row r="64" spans="1:29" ht="7.9" customHeight="1" x14ac:dyDescent="0.25"/>
    <row r="65" ht="14.45" customHeight="1" x14ac:dyDescent="0.25"/>
    <row r="71" ht="14.45" customHeight="1" x14ac:dyDescent="0.25"/>
  </sheetData>
  <mergeCells count="60">
    <mergeCell ref="T42:T49"/>
    <mergeCell ref="U42:U49"/>
    <mergeCell ref="W42:W49"/>
    <mergeCell ref="X42:X49"/>
    <mergeCell ref="Z42:Z49"/>
    <mergeCell ref="AA42:AA49"/>
    <mergeCell ref="D34:D35"/>
    <mergeCell ref="S34:S35"/>
    <mergeCell ref="B42:B49"/>
    <mergeCell ref="E42:E49"/>
    <mergeCell ref="F42:F49"/>
    <mergeCell ref="H42:H49"/>
    <mergeCell ref="I42:I49"/>
    <mergeCell ref="K42:K49"/>
    <mergeCell ref="L42:L49"/>
    <mergeCell ref="Q42:Q49"/>
    <mergeCell ref="T30:T37"/>
    <mergeCell ref="U30:U37"/>
    <mergeCell ref="W30:W37"/>
    <mergeCell ref="X30:X37"/>
    <mergeCell ref="Z30:Z37"/>
    <mergeCell ref="AA30:AA37"/>
    <mergeCell ref="Z16:Z23"/>
    <mergeCell ref="AA16:AA23"/>
    <mergeCell ref="B30:B37"/>
    <mergeCell ref="E30:E37"/>
    <mergeCell ref="F30:F37"/>
    <mergeCell ref="H30:H37"/>
    <mergeCell ref="I30:I37"/>
    <mergeCell ref="K30:K37"/>
    <mergeCell ref="L30:L37"/>
    <mergeCell ref="Q30:Q37"/>
    <mergeCell ref="L16:L23"/>
    <mergeCell ref="Q16:Q23"/>
    <mergeCell ref="T16:T23"/>
    <mergeCell ref="U16:U23"/>
    <mergeCell ref="W16:W23"/>
    <mergeCell ref="X16:X23"/>
    <mergeCell ref="B16:B23"/>
    <mergeCell ref="E16:E23"/>
    <mergeCell ref="F16:F23"/>
    <mergeCell ref="H16:H23"/>
    <mergeCell ref="I16:I23"/>
    <mergeCell ref="K16:K23"/>
    <mergeCell ref="AA4:AA11"/>
    <mergeCell ref="A1:N1"/>
    <mergeCell ref="P1:AB1"/>
    <mergeCell ref="B4:B11"/>
    <mergeCell ref="E4:E11"/>
    <mergeCell ref="F4:F11"/>
    <mergeCell ref="H4:H11"/>
    <mergeCell ref="I4:I11"/>
    <mergeCell ref="K4:K11"/>
    <mergeCell ref="L4:L11"/>
    <mergeCell ref="Q4:Q11"/>
    <mergeCell ref="T4:T11"/>
    <mergeCell ref="U4:U11"/>
    <mergeCell ref="W4:W11"/>
    <mergeCell ref="X4:X11"/>
    <mergeCell ref="Z4:Z11"/>
  </mergeCells>
  <conditionalFormatting sqref="E16">
    <cfRule type="cellIs" dxfId="10" priority="16" operator="equal">
      <formula>0</formula>
    </cfRule>
  </conditionalFormatting>
  <conditionalFormatting sqref="E30">
    <cfRule type="cellIs" dxfId="9" priority="15" operator="equal">
      <formula>0</formula>
    </cfRule>
  </conditionalFormatting>
  <conditionalFormatting sqref="E42">
    <cfRule type="cellIs" dxfId="8" priority="14" operator="equal">
      <formula>0</formula>
    </cfRule>
  </conditionalFormatting>
  <conditionalFormatting sqref="H30">
    <cfRule type="cellIs" dxfId="7" priority="11" operator="equal">
      <formula>0</formula>
    </cfRule>
  </conditionalFormatting>
  <conditionalFormatting sqref="H42">
    <cfRule type="cellIs" dxfId="6" priority="8" operator="equal">
      <formula>0</formula>
    </cfRule>
  </conditionalFormatting>
  <conditionalFormatting sqref="K42">
    <cfRule type="cellIs" dxfId="5" priority="7" operator="equal">
      <formula>0</formula>
    </cfRule>
  </conditionalFormatting>
  <conditionalFormatting sqref="T16">
    <cfRule type="cellIs" dxfId="4" priority="13" operator="equal">
      <formula>0</formula>
    </cfRule>
  </conditionalFormatting>
  <conditionalFormatting sqref="T30">
    <cfRule type="cellIs" dxfId="3" priority="12" operator="equal">
      <formula>0</formula>
    </cfRule>
  </conditionalFormatting>
  <conditionalFormatting sqref="T42">
    <cfRule type="cellIs" dxfId="2" priority="2" operator="equal">
      <formula>0</formula>
    </cfRule>
  </conditionalFormatting>
  <conditionalFormatting sqref="W42">
    <cfRule type="cellIs" dxfId="1" priority="3" operator="equal">
      <formula>0</formula>
    </cfRule>
  </conditionalFormatting>
  <conditionalFormatting sqref="Z42">
    <cfRule type="cellIs" dxfId="0" priority="1" operator="equal">
      <formula>0</formula>
    </cfRule>
  </conditionalFormatting>
  <pageMargins left="0.7" right="0.7" top="0.75" bottom="0.75" header="0.3" footer="0.3"/>
  <pageSetup paperSize="9" scale="3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Planning Aquensis</vt:lpstr>
      <vt:lpstr>Planning Campings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Fabien ALBERT</dc:creator>
  <cp:lastModifiedBy>FREZIER LUCILE</cp:lastModifiedBy>
  <dcterms:created xsi:type="dcterms:W3CDTF">2025-09-03T06:59:11Z</dcterms:created>
  <dcterms:modified xsi:type="dcterms:W3CDTF">2025-09-16T07:23:05Z</dcterms:modified>
</cp:coreProperties>
</file>