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 eb" sheetId="1" r:id="rId1"/>
    <sheet name="vg, eb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<sst xmlns="http://schemas.openxmlformats.org/spreadsheetml/2006/main" count="42" uniqueCount="20">
  <si>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Résultats F2BC</t>
  </si>
  <si>
    <t xml:space="preserve">Yeux rouges Corps gris </t>
  </si>
  <si>
    <t xml:space="preserve">Yeux sépias Corps gris </t>
  </si>
  <si>
    <t>Yeux rouges Corps ébène</t>
  </si>
  <si>
    <t xml:space="preserve">Yeux sépias Corps ébènes </t>
  </si>
  <si>
    <t xml:space="preserve">Nombre de drosophile </t>
  </si>
  <si>
    <t>Corps gris - ailes longues</t>
  </si>
  <si>
    <t>Corps gris - ailes vestigiales</t>
  </si>
  <si>
    <t>Corps ébène - ailes longues</t>
  </si>
  <si>
    <t>Corps ébène - ailes vestigiales</t>
  </si>
  <si>
    <t>Groupes A</t>
  </si>
  <si>
    <t>effectif théorique</t>
  </si>
  <si>
    <t>effectif observé</t>
  </si>
  <si>
    <t>Chi2</t>
  </si>
  <si>
    <t>q&lt;0,995</t>
  </si>
  <si>
    <t>p-value</t>
  </si>
  <si>
    <t xml:space="preserve">on ne peut pas rejeter l'hypothèse </t>
  </si>
  <si>
    <t>p-value : risque de 0,005 de se tromper soit avec 0,5% d'erreur de se tromper</t>
  </si>
  <si>
    <t>Total</t>
  </si>
  <si>
    <t>Groupes 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</si>
</sst>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Arial"/>
      <family val="2"/>
    </font>
    <font>
      <sz val="11"/>
      <color indexed="8"/>
      <name val="Inconsolata"/>
      <family val="0"/>
    </font>
    <font>
      <sz val="11"/>
      <color indexed="9"/>
      <name val="Cambria"/>
      <family val="1"/>
    </font>
    <font>
      <sz val="11"/>
      <color indexed="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vertical="center"/>
      <protection/>
    </xf>
    <xf numFmtId="164" fontId="3" fillId="0" borderId="0" xfId="20" applyFont="1" applyAlignment="1">
      <alignment/>
      <protection/>
    </xf>
    <xf numFmtId="164" fontId="4" fillId="2" borderId="0" xfId="20" applyFont="1" applyFill="1" applyAlignment="1">
      <alignment horizontal="left"/>
      <protection/>
    </xf>
    <xf numFmtId="164" fontId="2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4" fontId="5" fillId="2" borderId="0" xfId="20" applyFont="1" applyFill="1" applyBorder="1" applyAlignment="1">
      <alignment wrapText="1"/>
      <protection/>
    </xf>
    <xf numFmtId="164" fontId="2" fillId="0" borderId="1" xfId="20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4" fontId="3" fillId="0" borderId="0" xfId="20" applyFont="1" applyAlignment="1">
      <alignment horizontal="right" vertical="center"/>
      <protection/>
    </xf>
    <xf numFmtId="164" fontId="3" fillId="0" borderId="0" xfId="20" applyFont="1" applyAlignment="1">
      <alignment horizontal="center"/>
      <protection/>
    </xf>
    <xf numFmtId="164" fontId="2" fillId="0" borderId="1" xfId="20" applyFont="1" applyBorder="1" applyAlignment="1">
      <alignment/>
      <protection/>
    </xf>
    <xf numFmtId="164" fontId="6" fillId="2" borderId="0" xfId="20" applyFont="1" applyFill="1" applyAlignment="1">
      <alignment horizontal="right" vertical="center"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Alignment="1">
      <alignment horizontal="center"/>
      <protection/>
    </xf>
    <xf numFmtId="164" fontId="7" fillId="2" borderId="0" xfId="20" applyFont="1" applyFill="1" applyAlignment="1">
      <alignment wrapText="1"/>
      <protection/>
    </xf>
    <xf numFmtId="164" fontId="7" fillId="2" borderId="0" xfId="20" applyFont="1" applyFill="1" applyAlignment="1">
      <alignment/>
      <protection/>
    </xf>
    <xf numFmtId="164" fontId="6" fillId="2" borderId="0" xfId="20" applyFont="1" applyFill="1" applyAlignment="1">
      <alignment/>
      <protection/>
    </xf>
    <xf numFmtId="164" fontId="3" fillId="0" borderId="0" xfId="20" applyFont="1" applyAlignment="1">
      <alignment wrapText="1"/>
      <protection/>
    </xf>
    <xf numFmtId="164" fontId="2" fillId="3" borderId="0" xfId="20" applyFont="1" applyFill="1" applyAlignment="1">
      <alignment vertical="center"/>
      <protection/>
    </xf>
    <xf numFmtId="164" fontId="2" fillId="0" borderId="0" xfId="20" applyFont="1" applyAlignment="1">
      <alignment horizontal="center" vertical="center" wrapText="1"/>
      <protection/>
    </xf>
    <xf numFmtId="164" fontId="3" fillId="0" borderId="1" xfId="20" applyFont="1" applyBorder="1" applyAlignment="1">
      <alignment horizontal="right" vertical="center"/>
      <protection/>
    </xf>
    <xf numFmtId="164" fontId="3" fillId="2" borderId="0" xfId="20" applyFont="1" applyFill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895350</xdr:colOff>
      <xdr:row>1</xdr:row>
      <xdr:rowOff>581025</xdr:rowOff>
    </xdr:to>
    <xdr:pic>
      <xdr:nvPicPr>
        <xdr:cNvPr id="1" name="image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8286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933450</xdr:colOff>
      <xdr:row>1</xdr:row>
      <xdr:rowOff>9525</xdr:rowOff>
    </xdr:from>
    <xdr:to>
      <xdr:col>2</xdr:col>
      <xdr:colOff>819150</xdr:colOff>
      <xdr:row>1</xdr:row>
      <xdr:rowOff>600075</xdr:rowOff>
    </xdr:to>
    <xdr:pic>
      <xdr:nvPicPr>
        <xdr:cNvPr id="2" name="imag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71450"/>
          <a:ext cx="847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28575</xdr:rowOff>
    </xdr:from>
    <xdr:to>
      <xdr:col>3</xdr:col>
      <xdr:colOff>857250</xdr:colOff>
      <xdr:row>1</xdr:row>
      <xdr:rowOff>600075</xdr:rowOff>
    </xdr:to>
    <xdr:pic>
      <xdr:nvPicPr>
        <xdr:cNvPr id="3" name="image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90500"/>
          <a:ext cx="809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</xdr:row>
      <xdr:rowOff>38100</xdr:rowOff>
    </xdr:from>
    <xdr:to>
      <xdr:col>4</xdr:col>
      <xdr:colOff>857250</xdr:colOff>
      <xdr:row>1</xdr:row>
      <xdr:rowOff>581025</xdr:rowOff>
    </xdr:to>
    <xdr:pic>
      <xdr:nvPicPr>
        <xdr:cNvPr id="4" name="image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200025"/>
          <a:ext cx="771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104775</xdr:rowOff>
    </xdr:from>
    <xdr:to>
      <xdr:col>1</xdr:col>
      <xdr:colOff>923925</xdr:colOff>
      <xdr:row>1</xdr:row>
      <xdr:rowOff>333375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4775"/>
          <a:ext cx="847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123825</xdr:rowOff>
    </xdr:from>
    <xdr:to>
      <xdr:col>3</xdr:col>
      <xdr:colOff>885825</xdr:colOff>
      <xdr:row>1</xdr:row>
      <xdr:rowOff>428625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23825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171450</xdr:rowOff>
    </xdr:from>
    <xdr:to>
      <xdr:col>2</xdr:col>
      <xdr:colOff>847725</xdr:colOff>
      <xdr:row>1</xdr:row>
      <xdr:rowOff>257175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71450"/>
          <a:ext cx="7524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114300</xdr:rowOff>
    </xdr:from>
    <xdr:to>
      <xdr:col>4</xdr:col>
      <xdr:colOff>895350</xdr:colOff>
      <xdr:row>1</xdr:row>
      <xdr:rowOff>390525</xdr:rowOff>
    </xdr:to>
    <xdr:pic>
      <xdr:nvPicPr>
        <xdr:cNvPr id="4" name="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114300"/>
          <a:ext cx="8477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6384" width="14.421875" style="1" customWidth="1"/>
  </cols>
  <sheetData>
    <row r="1" spans="1:12" ht="1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ht="85.5" customHeight="1">
      <c r="A2" s="5" t="s">
        <v>10</v>
      </c>
      <c r="B2" s="3"/>
      <c r="C2" s="3"/>
      <c r="D2" s="3"/>
      <c r="E2" s="3"/>
      <c r="F2" s="3"/>
      <c r="G2" s="6"/>
      <c r="H2" s="7"/>
      <c r="I2" s="3"/>
      <c r="J2" s="3"/>
      <c r="K2" s="3"/>
      <c r="L2" s="3"/>
    </row>
    <row r="3" spans="1:12" ht="12.75">
      <c r="A3" s="8">
        <v>1</v>
      </c>
      <c r="B3" s="9">
        <v>39</v>
      </c>
      <c r="C3" s="9">
        <v>13</v>
      </c>
      <c r="D3" s="9">
        <v>13</v>
      </c>
      <c r="E3" s="9">
        <v>47</v>
      </c>
      <c r="F3" s="10">
        <f aca="true" t="shared" si="0" ref="F3:F12">B3+C3+D3+E3</f>
        <v>112</v>
      </c>
      <c r="H3" s="9" t="s">
        <v>11</v>
      </c>
      <c r="I3" s="11">
        <v>364.28</v>
      </c>
      <c r="J3" s="1">
        <v>286.22</v>
      </c>
      <c r="K3" s="6">
        <v>286.22</v>
      </c>
      <c r="L3" s="6">
        <v>364.28</v>
      </c>
    </row>
    <row r="4" spans="1:12" ht="12.75">
      <c r="A4" s="8">
        <v>2</v>
      </c>
      <c r="B4" s="9">
        <v>49</v>
      </c>
      <c r="C4" s="9">
        <v>62</v>
      </c>
      <c r="D4" s="9">
        <v>56</v>
      </c>
      <c r="E4" s="9">
        <v>78</v>
      </c>
      <c r="F4" s="10">
        <f t="shared" si="0"/>
        <v>245</v>
      </c>
      <c r="H4" s="9" t="s">
        <v>12</v>
      </c>
      <c r="I4" s="9">
        <v>346</v>
      </c>
      <c r="J4" s="9">
        <v>304</v>
      </c>
      <c r="K4" s="9">
        <v>287</v>
      </c>
      <c r="L4" s="9">
        <v>424</v>
      </c>
    </row>
    <row r="5" spans="1:9" ht="12.75">
      <c r="A5" s="8">
        <v>3</v>
      </c>
      <c r="B5" s="9"/>
      <c r="C5" s="9"/>
      <c r="D5" s="9"/>
      <c r="E5" s="9"/>
      <c r="F5" s="10">
        <f t="shared" si="0"/>
        <v>0</v>
      </c>
      <c r="H5" s="6"/>
      <c r="I5" s="6"/>
    </row>
    <row r="6" spans="1:9" ht="12.75">
      <c r="A6" s="8">
        <v>4</v>
      </c>
      <c r="B6" s="9">
        <v>34</v>
      </c>
      <c r="C6" s="9">
        <v>20</v>
      </c>
      <c r="D6" s="9">
        <v>21</v>
      </c>
      <c r="E6" s="9">
        <v>40</v>
      </c>
      <c r="F6" s="10">
        <f t="shared" si="0"/>
        <v>115</v>
      </c>
      <c r="H6" s="6" t="s">
        <v>13</v>
      </c>
      <c r="I6" s="1">
        <f>CHITEST(I4:L4,I3:L3)</f>
        <v>0.008046690686205329</v>
      </c>
    </row>
    <row r="7" spans="1:10" ht="12.75">
      <c r="A7" s="8">
        <v>5</v>
      </c>
      <c r="B7" s="9">
        <v>11</v>
      </c>
      <c r="C7" s="9">
        <v>5</v>
      </c>
      <c r="D7" s="9">
        <v>8</v>
      </c>
      <c r="E7" s="9">
        <v>21</v>
      </c>
      <c r="F7" s="10">
        <f t="shared" si="0"/>
        <v>45</v>
      </c>
      <c r="H7" s="6"/>
      <c r="I7" s="6" t="s">
        <v>14</v>
      </c>
      <c r="J7" s="6"/>
    </row>
    <row r="8" spans="1:10" ht="12.75">
      <c r="A8" s="8">
        <v>6</v>
      </c>
      <c r="B8" s="9"/>
      <c r="C8" s="9"/>
      <c r="D8" s="9"/>
      <c r="E8" s="9"/>
      <c r="F8" s="10">
        <f t="shared" si="0"/>
        <v>0</v>
      </c>
      <c r="H8" s="6" t="s">
        <v>15</v>
      </c>
      <c r="I8" s="1">
        <f>1-0.995</f>
        <v>0.0050000000000000044</v>
      </c>
      <c r="J8" s="6" t="s">
        <v>16</v>
      </c>
    </row>
    <row r="9" spans="1:11" ht="15.75" customHeight="1">
      <c r="A9" s="8">
        <v>7</v>
      </c>
      <c r="B9" s="9">
        <v>26</v>
      </c>
      <c r="C9" s="9">
        <v>32</v>
      </c>
      <c r="D9" s="9">
        <v>7</v>
      </c>
      <c r="E9" s="9">
        <v>19</v>
      </c>
      <c r="F9" s="10">
        <f t="shared" si="0"/>
        <v>84</v>
      </c>
      <c r="H9" s="6"/>
      <c r="J9" s="12" t="s">
        <v>17</v>
      </c>
      <c r="K9" s="12"/>
    </row>
    <row r="10" spans="1:6" ht="12.75">
      <c r="A10" s="8">
        <v>8</v>
      </c>
      <c r="B10" s="9">
        <v>28</v>
      </c>
      <c r="C10" s="9">
        <v>75</v>
      </c>
      <c r="D10" s="9">
        <v>52</v>
      </c>
      <c r="E10" s="9">
        <v>20</v>
      </c>
      <c r="F10" s="10">
        <f t="shared" si="0"/>
        <v>175</v>
      </c>
    </row>
    <row r="11" spans="1:6" ht="12.75" hidden="1">
      <c r="A11" s="8">
        <v>9</v>
      </c>
      <c r="B11" s="9"/>
      <c r="C11" s="9"/>
      <c r="D11" s="9"/>
      <c r="E11" s="9"/>
      <c r="F11" s="10">
        <f t="shared" si="0"/>
        <v>0</v>
      </c>
    </row>
    <row r="12" spans="1:6" ht="12.75">
      <c r="A12" s="13" t="s">
        <v>18</v>
      </c>
      <c r="B12" s="14">
        <f aca="true" t="shared" si="1" ref="B12:E12">B3+B4+B5+B6+B7+B8+B9+B10+B11</f>
        <v>187</v>
      </c>
      <c r="C12" s="14">
        <f t="shared" si="1"/>
        <v>207</v>
      </c>
      <c r="D12" s="14">
        <f t="shared" si="1"/>
        <v>157</v>
      </c>
      <c r="E12" s="14">
        <f t="shared" si="1"/>
        <v>225</v>
      </c>
      <c r="F12" s="10">
        <f t="shared" si="0"/>
        <v>776</v>
      </c>
    </row>
    <row r="13" spans="1:6" ht="12.75">
      <c r="A13" s="15"/>
      <c r="F13" s="16"/>
    </row>
    <row r="14" spans="2:5" ht="12.75">
      <c r="B14" s="6"/>
      <c r="C14" s="6"/>
      <c r="D14" s="6"/>
      <c r="E14" s="6"/>
    </row>
    <row r="15" spans="1:6" ht="12.75">
      <c r="A15" s="5" t="s">
        <v>19</v>
      </c>
      <c r="B15" s="3"/>
      <c r="C15" s="3"/>
      <c r="D15" s="3"/>
      <c r="E15" s="3"/>
      <c r="F15" s="4"/>
    </row>
    <row r="16" spans="1:6" ht="12.75">
      <c r="A16" s="8">
        <v>1</v>
      </c>
      <c r="B16" s="17"/>
      <c r="C16" s="9"/>
      <c r="D16" s="9"/>
      <c r="E16" s="9"/>
      <c r="F16" s="10">
        <f aca="true" t="shared" si="2" ref="F16:F25">B16+C16+D16+E16</f>
        <v>0</v>
      </c>
    </row>
    <row r="17" spans="1:7" ht="12.75">
      <c r="A17" s="8">
        <v>2</v>
      </c>
      <c r="B17" s="9">
        <v>26</v>
      </c>
      <c r="C17" s="9">
        <v>29</v>
      </c>
      <c r="D17" s="9">
        <v>24</v>
      </c>
      <c r="E17" s="9">
        <v>62</v>
      </c>
      <c r="F17" s="10">
        <f t="shared" si="2"/>
        <v>141</v>
      </c>
      <c r="G17" s="6"/>
    </row>
    <row r="18" spans="1:7" ht="12.75">
      <c r="A18" s="8">
        <v>3</v>
      </c>
      <c r="B18" s="9">
        <v>31</v>
      </c>
      <c r="C18" s="9">
        <v>14</v>
      </c>
      <c r="D18" s="9">
        <v>19</v>
      </c>
      <c r="E18" s="9">
        <v>53</v>
      </c>
      <c r="F18" s="10">
        <f t="shared" si="2"/>
        <v>117</v>
      </c>
      <c r="G18" s="6"/>
    </row>
    <row r="19" spans="1:6" ht="12.75">
      <c r="A19" s="8">
        <v>4</v>
      </c>
      <c r="B19" s="9">
        <v>26</v>
      </c>
      <c r="C19" s="9">
        <v>29</v>
      </c>
      <c r="D19" s="9">
        <v>61</v>
      </c>
      <c r="E19" s="9">
        <v>32</v>
      </c>
      <c r="F19" s="10">
        <f t="shared" si="2"/>
        <v>148</v>
      </c>
    </row>
    <row r="20" spans="1:6" ht="12.75" hidden="1">
      <c r="A20" s="8">
        <v>5</v>
      </c>
      <c r="B20" s="9"/>
      <c r="C20" s="9"/>
      <c r="D20" s="9"/>
      <c r="E20" s="9"/>
      <c r="F20" s="10">
        <f t="shared" si="2"/>
        <v>0</v>
      </c>
    </row>
    <row r="21" spans="1:6" ht="12.75" hidden="1">
      <c r="A21" s="8">
        <v>6</v>
      </c>
      <c r="B21" s="9"/>
      <c r="C21" s="9"/>
      <c r="D21" s="9"/>
      <c r="E21" s="9"/>
      <c r="F21" s="10">
        <f t="shared" si="2"/>
        <v>0</v>
      </c>
    </row>
    <row r="22" spans="1:6" ht="12.75">
      <c r="A22" s="8">
        <v>7</v>
      </c>
      <c r="B22" s="9">
        <v>18</v>
      </c>
      <c r="C22" s="9">
        <v>14</v>
      </c>
      <c r="D22" s="9">
        <v>5</v>
      </c>
      <c r="E22" s="9">
        <v>28</v>
      </c>
      <c r="F22" s="10">
        <f t="shared" si="2"/>
        <v>65</v>
      </c>
    </row>
    <row r="23" spans="1:6" ht="12.75">
      <c r="A23" s="8">
        <v>8</v>
      </c>
      <c r="B23" s="9">
        <v>58</v>
      </c>
      <c r="C23" s="9">
        <v>11</v>
      </c>
      <c r="D23" s="9">
        <v>21</v>
      </c>
      <c r="E23" s="9">
        <v>24</v>
      </c>
      <c r="F23" s="10">
        <f t="shared" si="2"/>
        <v>114</v>
      </c>
    </row>
    <row r="24" spans="1:6" ht="12.75" hidden="1">
      <c r="A24" s="8">
        <v>9</v>
      </c>
      <c r="B24" s="9"/>
      <c r="C24" s="9"/>
      <c r="D24" s="9"/>
      <c r="E24" s="9"/>
      <c r="F24" s="10">
        <f t="shared" si="2"/>
        <v>0</v>
      </c>
    </row>
    <row r="25" spans="1:6" ht="12.75">
      <c r="A25" s="13" t="s">
        <v>18</v>
      </c>
      <c r="B25" s="14">
        <f aca="true" t="shared" si="3" ref="B25:E25">B16+B17+B18+B19+B20+B21+B22+B23+B24</f>
        <v>159</v>
      </c>
      <c r="C25" s="14">
        <f t="shared" si="3"/>
        <v>97</v>
      </c>
      <c r="D25" s="14">
        <f t="shared" si="3"/>
        <v>130</v>
      </c>
      <c r="E25" s="14">
        <f t="shared" si="3"/>
        <v>199</v>
      </c>
      <c r="F25" s="10">
        <f t="shared" si="2"/>
        <v>585</v>
      </c>
    </row>
    <row r="26" spans="1:6" ht="12.75">
      <c r="A26" s="18"/>
      <c r="B26" s="19"/>
      <c r="C26" s="19"/>
      <c r="D26" s="19"/>
      <c r="E26" s="19"/>
      <c r="F26" s="20"/>
    </row>
    <row r="27" spans="1:6" ht="12.75">
      <c r="A27" s="21"/>
      <c r="B27" s="22"/>
      <c r="C27" s="22"/>
      <c r="D27" s="22"/>
      <c r="E27" s="22"/>
      <c r="F27" s="23"/>
    </row>
    <row r="28" spans="1:5" ht="12.75">
      <c r="A28" s="6"/>
      <c r="C28" s="6"/>
      <c r="D28" s="6"/>
      <c r="E28" s="6"/>
    </row>
    <row r="29" spans="1:5" ht="12.75">
      <c r="A29" s="24"/>
      <c r="D29" s="6"/>
      <c r="E29" s="6"/>
    </row>
    <row r="30" spans="1:5" ht="12.75">
      <c r="A30" s="6"/>
      <c r="B30" s="6"/>
      <c r="C30" s="6"/>
      <c r="D30" s="6"/>
      <c r="E30" s="6"/>
    </row>
    <row r="31" ht="12.75">
      <c r="A31" s="6"/>
    </row>
    <row r="33" ht="12.75">
      <c r="A33" s="6"/>
    </row>
  </sheetData>
  <sheetProtection selectLockedCells="1" selectUnlockedCells="1"/>
  <mergeCells count="10"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J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14.421875" style="1" customWidth="1"/>
    <col min="2" max="2" width="15.140625" style="1" customWidth="1"/>
    <col min="3" max="4" width="14.421875" style="1" customWidth="1"/>
    <col min="5" max="5" width="14.57421875" style="1" customWidth="1"/>
    <col min="6" max="16384" width="14.421875" style="1" customWidth="1"/>
  </cols>
  <sheetData>
    <row r="1" spans="1:12" ht="28.5" customHeight="1">
      <c r="A1" s="25" t="s">
        <v>0</v>
      </c>
      <c r="B1" s="3" t="s">
        <v>6</v>
      </c>
      <c r="C1" s="3" t="s">
        <v>7</v>
      </c>
      <c r="D1" s="3" t="s">
        <v>8</v>
      </c>
      <c r="E1" s="3" t="s">
        <v>9</v>
      </c>
      <c r="F1" s="4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ht="83.25" customHeight="1">
      <c r="A2" s="5" t="s">
        <v>10</v>
      </c>
      <c r="B2" s="3"/>
      <c r="C2" s="3"/>
      <c r="D2" s="3"/>
      <c r="E2" s="3"/>
      <c r="F2" s="3"/>
      <c r="G2" s="26"/>
      <c r="H2" s="7"/>
      <c r="I2" s="3"/>
      <c r="J2" s="3"/>
      <c r="K2" s="3"/>
      <c r="L2" s="3"/>
    </row>
    <row r="3" spans="1:12" ht="15" customHeight="1">
      <c r="A3" s="8">
        <v>1</v>
      </c>
      <c r="B3" s="9">
        <v>49</v>
      </c>
      <c r="C3" s="9">
        <v>36</v>
      </c>
      <c r="D3" s="9">
        <v>59</v>
      </c>
      <c r="E3" s="9">
        <v>32</v>
      </c>
      <c r="F3" s="10">
        <f aca="true" t="shared" si="0" ref="F3:F12">B3+C3+D3+E3</f>
        <v>176</v>
      </c>
      <c r="H3" s="9" t="s">
        <v>11</v>
      </c>
      <c r="I3" s="14">
        <f>(F12+F25)/4</f>
        <v>315</v>
      </c>
      <c r="J3" s="9">
        <v>315</v>
      </c>
      <c r="K3" s="9">
        <v>315</v>
      </c>
      <c r="L3" s="9">
        <v>315</v>
      </c>
    </row>
    <row r="4" spans="1:12" ht="12.75">
      <c r="A4" s="8">
        <v>2</v>
      </c>
      <c r="B4" s="9">
        <v>15</v>
      </c>
      <c r="C4" s="9">
        <v>43</v>
      </c>
      <c r="D4" s="9">
        <v>39</v>
      </c>
      <c r="E4" s="9">
        <v>20</v>
      </c>
      <c r="F4" s="10">
        <f t="shared" si="0"/>
        <v>117</v>
      </c>
      <c r="G4" s="6"/>
      <c r="H4" s="9" t="s">
        <v>12</v>
      </c>
      <c r="I4" s="14">
        <f>(B12+B25)</f>
        <v>291</v>
      </c>
      <c r="J4" s="14">
        <f aca="true" t="shared" si="1" ref="J4:L4">C12+C25</f>
        <v>349</v>
      </c>
      <c r="K4" s="14">
        <f t="shared" si="1"/>
        <v>359</v>
      </c>
      <c r="L4" s="14">
        <f t="shared" si="1"/>
        <v>261</v>
      </c>
    </row>
    <row r="5" spans="1:9" ht="12.75">
      <c r="A5" s="8">
        <v>3</v>
      </c>
      <c r="B5" s="9">
        <v>32</v>
      </c>
      <c r="C5" s="9">
        <v>43</v>
      </c>
      <c r="D5" s="9">
        <v>39</v>
      </c>
      <c r="E5" s="9">
        <v>40</v>
      </c>
      <c r="F5" s="10">
        <f t="shared" si="0"/>
        <v>154</v>
      </c>
      <c r="G5" s="6"/>
      <c r="H5" s="6"/>
      <c r="I5" s="6"/>
    </row>
    <row r="6" spans="1:9" ht="12.75">
      <c r="A6" s="8">
        <v>4</v>
      </c>
      <c r="B6" s="9"/>
      <c r="C6" s="9"/>
      <c r="D6" s="9"/>
      <c r="E6" s="9"/>
      <c r="F6" s="10">
        <f t="shared" si="0"/>
        <v>0</v>
      </c>
      <c r="H6" s="6" t="s">
        <v>13</v>
      </c>
      <c r="I6" s="1">
        <f>CHITEST(I4:L4,I3:L3)</f>
        <v>0.00011034835339044968</v>
      </c>
    </row>
    <row r="7" spans="1:10" ht="12.75">
      <c r="A7" s="8">
        <v>5</v>
      </c>
      <c r="B7" s="9">
        <v>14</v>
      </c>
      <c r="C7" s="9">
        <v>19</v>
      </c>
      <c r="D7" s="9">
        <v>24</v>
      </c>
      <c r="E7" s="9">
        <v>27</v>
      </c>
      <c r="F7" s="10">
        <f t="shared" si="0"/>
        <v>84</v>
      </c>
      <c r="H7" s="6"/>
      <c r="I7" s="6" t="s">
        <v>14</v>
      </c>
      <c r="J7" s="6"/>
    </row>
    <row r="8" spans="1:10" ht="12.75">
      <c r="A8" s="8">
        <v>6</v>
      </c>
      <c r="B8" s="9">
        <v>17</v>
      </c>
      <c r="C8" s="9">
        <v>23</v>
      </c>
      <c r="D8" s="9">
        <v>27</v>
      </c>
      <c r="E8" s="9">
        <v>21</v>
      </c>
      <c r="F8" s="10">
        <f t="shared" si="0"/>
        <v>88</v>
      </c>
      <c r="H8" s="6" t="s">
        <v>15</v>
      </c>
      <c r="I8" s="1">
        <f>1-0.995</f>
        <v>0.0050000000000000044</v>
      </c>
      <c r="J8" s="6" t="s">
        <v>16</v>
      </c>
    </row>
    <row r="9" spans="1:11" ht="15.75" customHeight="1">
      <c r="A9" s="8">
        <v>7</v>
      </c>
      <c r="B9" s="9">
        <v>8</v>
      </c>
      <c r="C9" s="9">
        <v>27</v>
      </c>
      <c r="D9" s="9">
        <v>23</v>
      </c>
      <c r="E9" s="9">
        <v>15</v>
      </c>
      <c r="F9" s="10">
        <f t="shared" si="0"/>
        <v>73</v>
      </c>
      <c r="H9" s="6"/>
      <c r="J9" s="12" t="s">
        <v>17</v>
      </c>
      <c r="K9" s="12"/>
    </row>
    <row r="10" spans="1:6" ht="12.75">
      <c r="A10" s="8">
        <v>8</v>
      </c>
      <c r="B10" s="9">
        <v>48</v>
      </c>
      <c r="C10" s="9">
        <v>29</v>
      </c>
      <c r="D10" s="9">
        <v>38</v>
      </c>
      <c r="E10" s="9">
        <v>41</v>
      </c>
      <c r="F10" s="10">
        <f t="shared" si="0"/>
        <v>156</v>
      </c>
    </row>
    <row r="11" spans="1:10" ht="12.75" hidden="1">
      <c r="A11" s="8">
        <v>9</v>
      </c>
      <c r="B11" s="9"/>
      <c r="C11" s="9"/>
      <c r="D11" s="9"/>
      <c r="E11" s="9"/>
      <c r="F11" s="10">
        <f t="shared" si="0"/>
        <v>0</v>
      </c>
      <c r="G11" s="6"/>
      <c r="H11" s="6"/>
      <c r="I11" s="6"/>
      <c r="J11" s="6"/>
    </row>
    <row r="12" spans="1:10" ht="12.75">
      <c r="A12" s="13" t="s">
        <v>18</v>
      </c>
      <c r="B12" s="14">
        <f aca="true" t="shared" si="2" ref="B12:E12">B3+B4+B5+B6+B7+B8+B9+B10+B11</f>
        <v>183</v>
      </c>
      <c r="C12" s="14">
        <f t="shared" si="2"/>
        <v>220</v>
      </c>
      <c r="D12" s="14">
        <f t="shared" si="2"/>
        <v>249</v>
      </c>
      <c r="E12" s="14">
        <f t="shared" si="2"/>
        <v>196</v>
      </c>
      <c r="F12" s="10">
        <f t="shared" si="0"/>
        <v>848</v>
      </c>
      <c r="G12" s="6"/>
      <c r="H12" s="6"/>
      <c r="I12" s="6"/>
      <c r="J12" s="6"/>
    </row>
    <row r="13" spans="1:6" ht="12.75" hidden="1">
      <c r="A13" s="27"/>
      <c r="B13" s="14"/>
      <c r="C13" s="14"/>
      <c r="D13" s="14"/>
      <c r="E13" s="14"/>
      <c r="F13" s="10"/>
    </row>
    <row r="14" ht="30" customHeight="1">
      <c r="F14" s="10"/>
    </row>
    <row r="15" spans="1:6" ht="12.75">
      <c r="A15" s="5" t="s">
        <v>19</v>
      </c>
      <c r="B15" s="4"/>
      <c r="C15" s="4"/>
      <c r="D15" s="4"/>
      <c r="E15" s="4"/>
      <c r="F15" s="4"/>
    </row>
    <row r="16" spans="1:6" ht="12.75" hidden="1">
      <c r="A16" s="8">
        <v>1</v>
      </c>
      <c r="B16" s="9"/>
      <c r="C16" s="9"/>
      <c r="D16" s="9"/>
      <c r="E16" s="9"/>
      <c r="F16" s="10">
        <f aca="true" t="shared" si="3" ref="F16:F25">B16+C16+D16+E16</f>
        <v>0</v>
      </c>
    </row>
    <row r="17" spans="1:6" ht="12.75">
      <c r="A17" s="8">
        <v>2</v>
      </c>
      <c r="B17" s="9">
        <v>14</v>
      </c>
      <c r="C17" s="9">
        <v>11</v>
      </c>
      <c r="D17" s="9">
        <v>13</v>
      </c>
      <c r="E17" s="9">
        <v>16</v>
      </c>
      <c r="F17" s="10">
        <f t="shared" si="3"/>
        <v>54</v>
      </c>
    </row>
    <row r="18" spans="1:8" ht="12.75">
      <c r="A18" s="8">
        <v>3</v>
      </c>
      <c r="B18" s="9">
        <v>20</v>
      </c>
      <c r="C18" s="9">
        <v>24</v>
      </c>
      <c r="D18" s="9">
        <v>39</v>
      </c>
      <c r="E18" s="9">
        <v>10</v>
      </c>
      <c r="F18" s="10">
        <f t="shared" si="3"/>
        <v>93</v>
      </c>
      <c r="G18" s="6"/>
      <c r="H18" s="7"/>
    </row>
    <row r="19" spans="1:6" ht="12.75">
      <c r="A19" s="8">
        <v>4</v>
      </c>
      <c r="B19" s="9"/>
      <c r="C19" s="9"/>
      <c r="D19" s="9"/>
      <c r="E19" s="9"/>
      <c r="F19" s="10">
        <f t="shared" si="3"/>
        <v>0</v>
      </c>
    </row>
    <row r="20" spans="1:6" ht="12.75">
      <c r="A20" s="8">
        <v>5</v>
      </c>
      <c r="B20" s="9">
        <v>41</v>
      </c>
      <c r="C20" s="9">
        <v>45</v>
      </c>
      <c r="D20" s="9">
        <v>23</v>
      </c>
      <c r="E20" s="9">
        <v>19</v>
      </c>
      <c r="F20" s="10">
        <f t="shared" si="3"/>
        <v>128</v>
      </c>
    </row>
    <row r="21" spans="1:6" ht="12.75">
      <c r="A21" s="8">
        <v>6</v>
      </c>
      <c r="B21" s="9">
        <v>12</v>
      </c>
      <c r="C21" s="9">
        <v>24</v>
      </c>
      <c r="D21" s="9">
        <v>20</v>
      </c>
      <c r="E21" s="9">
        <v>9</v>
      </c>
      <c r="F21" s="10">
        <f t="shared" si="3"/>
        <v>65</v>
      </c>
    </row>
    <row r="22" spans="1:6" ht="12.75" hidden="1">
      <c r="A22" s="8">
        <v>7</v>
      </c>
      <c r="B22" s="9"/>
      <c r="C22" s="9"/>
      <c r="D22" s="9"/>
      <c r="E22" s="9"/>
      <c r="F22" s="10">
        <f t="shared" si="3"/>
        <v>0</v>
      </c>
    </row>
    <row r="23" spans="1:6" ht="12.75">
      <c r="A23" s="8">
        <v>8</v>
      </c>
      <c r="B23" s="9">
        <v>21</v>
      </c>
      <c r="C23" s="9">
        <v>25</v>
      </c>
      <c r="D23" s="9">
        <v>15</v>
      </c>
      <c r="E23" s="9">
        <v>11</v>
      </c>
      <c r="F23" s="10">
        <f t="shared" si="3"/>
        <v>72</v>
      </c>
    </row>
    <row r="24" spans="1:6" ht="12.75" hidden="1">
      <c r="A24" s="8">
        <v>9</v>
      </c>
      <c r="B24" s="9"/>
      <c r="C24" s="9"/>
      <c r="D24" s="9"/>
      <c r="E24" s="9"/>
      <c r="F24" s="10">
        <f t="shared" si="3"/>
        <v>0</v>
      </c>
    </row>
    <row r="25" spans="1:6" ht="12.75">
      <c r="A25" s="13" t="s">
        <v>18</v>
      </c>
      <c r="B25" s="14">
        <f aca="true" t="shared" si="4" ref="B25:E25">B16+B17+B18+B19+B20+B21+B22+B23+B24</f>
        <v>108</v>
      </c>
      <c r="C25" s="14">
        <f t="shared" si="4"/>
        <v>129</v>
      </c>
      <c r="D25" s="14">
        <f t="shared" si="4"/>
        <v>110</v>
      </c>
      <c r="E25" s="14">
        <f t="shared" si="4"/>
        <v>65</v>
      </c>
      <c r="F25" s="10">
        <f t="shared" si="3"/>
        <v>412</v>
      </c>
    </row>
    <row r="26" spans="1:6" ht="12.75">
      <c r="A26" s="15"/>
      <c r="F26" s="16"/>
    </row>
    <row r="27" spans="2:6" ht="12.75">
      <c r="B27" s="28"/>
      <c r="C27" s="28"/>
      <c r="D27" s="28"/>
      <c r="E27" s="28"/>
      <c r="F27" s="28"/>
    </row>
    <row r="28" ht="12.75">
      <c r="G28" s="6"/>
    </row>
  </sheetData>
  <sheetProtection selectLockedCells="1" selectUnlockedCells="1"/>
  <mergeCells count="10"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J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